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yotiShinde-SeniorMa\Desktop\May 26\Solution checking\CM\"/>
    </mc:Choice>
  </mc:AlternateContent>
  <xr:revisionPtr revIDLastSave="0" documentId="13_ncr:1_{E0A7C6FF-61DD-40A3-9B7E-B403CB54627C}" xr6:coauthVersionLast="47" xr6:coauthVersionMax="47" xr10:uidLastSave="{00000000-0000-0000-0000-000000000000}"/>
  <bookViews>
    <workbookView xWindow="-110" yWindow="-110" windowWidth="19420" windowHeight="10300" tabRatio="844" xr2:uid="{EDD44312-DDDF-4F63-B837-673ECBB52D1F}"/>
  </bookViews>
  <sheets>
    <sheet name="Q.1.Input" sheetId="1" r:id="rId1"/>
    <sheet name="Q.1.i" sheetId="2" r:id="rId2"/>
    <sheet name="Q.1.ii" sheetId="3" r:id="rId3"/>
    <sheet name="Q.1.iii" sheetId="4" r:id="rId4"/>
    <sheet name="Q.1.iv" sheetId="5" r:id="rId5"/>
    <sheet name="Q.1.v" sheetId="6" r:id="rId6"/>
    <sheet name="Q.1.vi." sheetId="7" r:id="rId7"/>
    <sheet name="Q.2.Input" sheetId="8" r:id="rId8"/>
    <sheet name="Q.2.i" sheetId="9" r:id="rId9"/>
    <sheet name="Q.2.ii" sheetId="10" r:id="rId10"/>
    <sheet name="Q.2.iii" sheetId="11" r:id="rId11"/>
    <sheet name="Q.2.iv" sheetId="12" r:id="rId12"/>
    <sheet name="Q.3.i" sheetId="13" r:id="rId13"/>
    <sheet name="Q.3.ii" sheetId="17" r:id="rId14"/>
    <sheet name="Q.3.iii" sheetId="14" r:id="rId15"/>
    <sheet name="Q.3.iv" sheetId="15" r:id="rId16"/>
    <sheet name="Q.3.v." sheetId="16" r:id="rId17"/>
  </sheets>
  <definedNames>
    <definedName name="_xlnm._FilterDatabase" localSheetId="0" hidden="1">'Q.1.Input'!$C$4:$M$4</definedName>
    <definedName name="_xlnm._FilterDatabase" localSheetId="7" hidden="1">'Q.2.Input'!$C$4:$D$104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6" l="1"/>
  <c r="D21" i="16" s="1"/>
  <c r="D18" i="16"/>
  <c r="D17" i="16"/>
  <c r="D20" i="16" l="1"/>
  <c r="D22" i="16" s="1"/>
  <c r="D24" i="16" s="1"/>
  <c r="B2" i="4"/>
  <c r="E12" i="14" l="1"/>
  <c r="D12" i="14"/>
  <c r="D14" i="14" s="1"/>
  <c r="E11" i="14"/>
  <c r="D11" i="14"/>
  <c r="E10" i="14"/>
  <c r="D10" i="14"/>
  <c r="E10" i="13"/>
  <c r="E11" i="13"/>
  <c r="E12" i="13"/>
  <c r="E13" i="13" l="1"/>
  <c r="E15" i="13" s="1"/>
  <c r="E13" i="14"/>
  <c r="E15" i="14" s="1"/>
  <c r="E14" i="14"/>
  <c r="D13" i="14"/>
  <c r="D15" i="14" s="1"/>
  <c r="D17" i="14" s="1"/>
  <c r="E14" i="13"/>
  <c r="E17" i="13" l="1"/>
  <c r="D6" i="17"/>
  <c r="D7" i="17" s="1"/>
  <c r="E17" i="14"/>
  <c r="D7" i="15" s="1"/>
  <c r="D7" i="16" s="1"/>
  <c r="D8" i="16" s="1"/>
  <c r="D27" i="16" s="1"/>
  <c r="D3" i="15"/>
  <c r="D12" i="13"/>
  <c r="D11" i="13"/>
  <c r="D10" i="13"/>
  <c r="D13" i="13" l="1"/>
  <c r="D15" i="13" s="1"/>
  <c r="D4" i="15"/>
  <c r="D9" i="15" s="1"/>
  <c r="D10" i="15" s="1"/>
  <c r="D14" i="13"/>
  <c r="D3" i="17" s="1"/>
  <c r="D17" i="13" l="1"/>
  <c r="D7" i="12" l="1"/>
  <c r="D8" i="12" s="1"/>
  <c r="C97" i="9"/>
  <c r="E94" i="10"/>
  <c r="G94" i="10" s="1"/>
  <c r="H94" i="10" s="1"/>
  <c r="E88" i="10"/>
  <c r="G88" i="10" s="1"/>
  <c r="H88" i="10" s="1"/>
  <c r="E85" i="10"/>
  <c r="G85" i="10" s="1"/>
  <c r="H85" i="10" s="1"/>
  <c r="C71" i="9"/>
  <c r="C65" i="9"/>
  <c r="C58" i="9"/>
  <c r="C35" i="9"/>
  <c r="E26" i="10"/>
  <c r="G26" i="10" s="1"/>
  <c r="H26" i="10" s="1"/>
  <c r="C17" i="9"/>
  <c r="C106" i="9"/>
  <c r="E103" i="10"/>
  <c r="G103" i="10" s="1"/>
  <c r="H103" i="10" s="1"/>
  <c r="C86" i="9"/>
  <c r="C79" i="9"/>
  <c r="E74" i="10"/>
  <c r="G74" i="10" s="1"/>
  <c r="H74" i="10" s="1"/>
  <c r="C68" i="9"/>
  <c r="E57" i="10"/>
  <c r="G57" i="10" s="1"/>
  <c r="H57" i="10" s="1"/>
  <c r="E47" i="10"/>
  <c r="G47" i="10" s="1"/>
  <c r="H47" i="10" s="1"/>
  <c r="C38" i="9"/>
  <c r="E31" i="10"/>
  <c r="G31" i="10" s="1"/>
  <c r="H31" i="10" s="1"/>
  <c r="E18" i="10"/>
  <c r="G18" i="10" s="1"/>
  <c r="H18" i="10" s="1"/>
  <c r="E11" i="10"/>
  <c r="G11" i="10" s="1"/>
  <c r="H11" i="10" s="1"/>
  <c r="F6" i="12"/>
  <c r="G6" i="12" s="1"/>
  <c r="E6" i="11"/>
  <c r="D7" i="11"/>
  <c r="D8" i="11" s="1"/>
  <c r="E105" i="10"/>
  <c r="G105" i="10" s="1"/>
  <c r="H105" i="10" s="1"/>
  <c r="E102" i="10"/>
  <c r="G102" i="10" s="1"/>
  <c r="H102" i="10" s="1"/>
  <c r="E101" i="10"/>
  <c r="G101" i="10" s="1"/>
  <c r="H101" i="10" s="1"/>
  <c r="E100" i="10"/>
  <c r="G100" i="10" s="1"/>
  <c r="H100" i="10" s="1"/>
  <c r="E99" i="10"/>
  <c r="G99" i="10" s="1"/>
  <c r="H99" i="10" s="1"/>
  <c r="E98" i="10"/>
  <c r="G98" i="10" s="1"/>
  <c r="H98" i="10" s="1"/>
  <c r="E97" i="10"/>
  <c r="G97" i="10" s="1"/>
  <c r="H97" i="10" s="1"/>
  <c r="E96" i="10"/>
  <c r="G96" i="10" s="1"/>
  <c r="H96" i="10" s="1"/>
  <c r="E95" i="10"/>
  <c r="G95" i="10" s="1"/>
  <c r="H95" i="10" s="1"/>
  <c r="E93" i="10"/>
  <c r="G93" i="10" s="1"/>
  <c r="H93" i="10" s="1"/>
  <c r="E92" i="10"/>
  <c r="G92" i="10" s="1"/>
  <c r="H92" i="10" s="1"/>
  <c r="E91" i="10"/>
  <c r="G91" i="10" s="1"/>
  <c r="H91" i="10" s="1"/>
  <c r="E90" i="10"/>
  <c r="G90" i="10" s="1"/>
  <c r="H90" i="10" s="1"/>
  <c r="E89" i="10"/>
  <c r="G89" i="10" s="1"/>
  <c r="H89" i="10" s="1"/>
  <c r="E87" i="10"/>
  <c r="G87" i="10" s="1"/>
  <c r="H87" i="10" s="1"/>
  <c r="E86" i="10"/>
  <c r="G86" i="10" s="1"/>
  <c r="H86" i="10" s="1"/>
  <c r="E83" i="10"/>
  <c r="G83" i="10" s="1"/>
  <c r="H83" i="10" s="1"/>
  <c r="E82" i="10"/>
  <c r="G82" i="10" s="1"/>
  <c r="H82" i="10" s="1"/>
  <c r="E81" i="10"/>
  <c r="G81" i="10" s="1"/>
  <c r="H81" i="10" s="1"/>
  <c r="E80" i="10"/>
  <c r="G80" i="10" s="1"/>
  <c r="H80" i="10" s="1"/>
  <c r="E79" i="10"/>
  <c r="G79" i="10" s="1"/>
  <c r="H79" i="10" s="1"/>
  <c r="E78" i="10"/>
  <c r="G78" i="10" s="1"/>
  <c r="H78" i="10" s="1"/>
  <c r="E76" i="10"/>
  <c r="G76" i="10" s="1"/>
  <c r="H76" i="10" s="1"/>
  <c r="E75" i="10"/>
  <c r="G75" i="10" s="1"/>
  <c r="H75" i="10" s="1"/>
  <c r="E73" i="10"/>
  <c r="G73" i="10" s="1"/>
  <c r="H73" i="10" s="1"/>
  <c r="E72" i="10"/>
  <c r="G72" i="10" s="1"/>
  <c r="H72" i="10" s="1"/>
  <c r="E71" i="10"/>
  <c r="G71" i="10" s="1"/>
  <c r="H71" i="10" s="1"/>
  <c r="E70" i="10"/>
  <c r="G70" i="10" s="1"/>
  <c r="H70" i="10" s="1"/>
  <c r="E69" i="10"/>
  <c r="G69" i="10" s="1"/>
  <c r="H69" i="10" s="1"/>
  <c r="E68" i="10"/>
  <c r="G68" i="10" s="1"/>
  <c r="H68" i="10" s="1"/>
  <c r="E67" i="10"/>
  <c r="G67" i="10" s="1"/>
  <c r="H67" i="10" s="1"/>
  <c r="E65" i="10"/>
  <c r="G65" i="10" s="1"/>
  <c r="H65" i="10" s="1"/>
  <c r="E64" i="10"/>
  <c r="G64" i="10" s="1"/>
  <c r="H64" i="10" s="1"/>
  <c r="E63" i="10"/>
  <c r="G63" i="10" s="1"/>
  <c r="H63" i="10" s="1"/>
  <c r="E62" i="10"/>
  <c r="G62" i="10" s="1"/>
  <c r="H62" i="10" s="1"/>
  <c r="E61" i="10"/>
  <c r="G61" i="10" s="1"/>
  <c r="H61" i="10" s="1"/>
  <c r="E60" i="10"/>
  <c r="G60" i="10" s="1"/>
  <c r="H60" i="10" s="1"/>
  <c r="E59" i="10"/>
  <c r="G59" i="10" s="1"/>
  <c r="H59" i="10" s="1"/>
  <c r="E58" i="10"/>
  <c r="G58" i="10" s="1"/>
  <c r="H58" i="10" s="1"/>
  <c r="E55" i="10"/>
  <c r="G55" i="10" s="1"/>
  <c r="H55" i="10" s="1"/>
  <c r="E54" i="10"/>
  <c r="G54" i="10" s="1"/>
  <c r="H54" i="10" s="1"/>
  <c r="E53" i="10"/>
  <c r="G53" i="10" s="1"/>
  <c r="H53" i="10" s="1"/>
  <c r="E52" i="10"/>
  <c r="G52" i="10" s="1"/>
  <c r="H52" i="10" s="1"/>
  <c r="E51" i="10"/>
  <c r="G51" i="10" s="1"/>
  <c r="H51" i="10" s="1"/>
  <c r="E50" i="10"/>
  <c r="G50" i="10" s="1"/>
  <c r="H50" i="10" s="1"/>
  <c r="E49" i="10"/>
  <c r="G49" i="10" s="1"/>
  <c r="H49" i="10" s="1"/>
  <c r="E48" i="10"/>
  <c r="G48" i="10" s="1"/>
  <c r="H48" i="10" s="1"/>
  <c r="E46" i="10"/>
  <c r="G46" i="10" s="1"/>
  <c r="H46" i="10" s="1"/>
  <c r="E45" i="10"/>
  <c r="G45" i="10" s="1"/>
  <c r="H45" i="10" s="1"/>
  <c r="E44" i="10"/>
  <c r="G44" i="10" s="1"/>
  <c r="H44" i="10" s="1"/>
  <c r="E43" i="10"/>
  <c r="G43" i="10" s="1"/>
  <c r="H43" i="10" s="1"/>
  <c r="E42" i="10"/>
  <c r="G42" i="10" s="1"/>
  <c r="H42" i="10" s="1"/>
  <c r="E41" i="10"/>
  <c r="G41" i="10" s="1"/>
  <c r="H41" i="10" s="1"/>
  <c r="E40" i="10"/>
  <c r="G40" i="10" s="1"/>
  <c r="H40" i="10" s="1"/>
  <c r="E39" i="10"/>
  <c r="G39" i="10" s="1"/>
  <c r="H39" i="10" s="1"/>
  <c r="E38" i="10"/>
  <c r="G38" i="10" s="1"/>
  <c r="H38" i="10" s="1"/>
  <c r="E37" i="10"/>
  <c r="G37" i="10" s="1"/>
  <c r="H37" i="10" s="1"/>
  <c r="E35" i="10"/>
  <c r="G35" i="10" s="1"/>
  <c r="H35" i="10" s="1"/>
  <c r="E34" i="10"/>
  <c r="G34" i="10" s="1"/>
  <c r="H34" i="10" s="1"/>
  <c r="E32" i="10"/>
  <c r="G32" i="10" s="1"/>
  <c r="H32" i="10" s="1"/>
  <c r="E30" i="10"/>
  <c r="G30" i="10" s="1"/>
  <c r="H30" i="10" s="1"/>
  <c r="E29" i="10"/>
  <c r="G29" i="10" s="1"/>
  <c r="H29" i="10" s="1"/>
  <c r="E28" i="10"/>
  <c r="G28" i="10" s="1"/>
  <c r="H28" i="10" s="1"/>
  <c r="E27" i="10"/>
  <c r="G27" i="10" s="1"/>
  <c r="H27" i="10" s="1"/>
  <c r="E25" i="10"/>
  <c r="G25" i="10" s="1"/>
  <c r="H25" i="10" s="1"/>
  <c r="E24" i="10"/>
  <c r="G24" i="10" s="1"/>
  <c r="H24" i="10" s="1"/>
  <c r="E23" i="10"/>
  <c r="G23" i="10" s="1"/>
  <c r="H23" i="10" s="1"/>
  <c r="E22" i="10"/>
  <c r="G22" i="10" s="1"/>
  <c r="H22" i="10" s="1"/>
  <c r="E21" i="10"/>
  <c r="G21" i="10" s="1"/>
  <c r="H21" i="10" s="1"/>
  <c r="E20" i="10"/>
  <c r="G20" i="10" s="1"/>
  <c r="H20" i="10" s="1"/>
  <c r="E19" i="10"/>
  <c r="G19" i="10" s="1"/>
  <c r="H19" i="10" s="1"/>
  <c r="E17" i="10"/>
  <c r="G17" i="10" s="1"/>
  <c r="H17" i="10" s="1"/>
  <c r="E16" i="10"/>
  <c r="G16" i="10" s="1"/>
  <c r="H16" i="10" s="1"/>
  <c r="E15" i="10"/>
  <c r="G15" i="10" s="1"/>
  <c r="H15" i="10" s="1"/>
  <c r="E14" i="10"/>
  <c r="G14" i="10" s="1"/>
  <c r="H14" i="10" s="1"/>
  <c r="E12" i="10"/>
  <c r="G12" i="10" s="1"/>
  <c r="H12" i="10" s="1"/>
  <c r="E10" i="10"/>
  <c r="G10" i="10" s="1"/>
  <c r="H10" i="10" s="1"/>
  <c r="E9" i="10"/>
  <c r="G9" i="10" s="1"/>
  <c r="H9" i="10" s="1"/>
  <c r="E8" i="10"/>
  <c r="G8" i="10" s="1"/>
  <c r="H8" i="10" s="1"/>
  <c r="D7" i="10"/>
  <c r="D8" i="10" s="1"/>
  <c r="D9" i="10" s="1"/>
  <c r="D10" i="10" s="1"/>
  <c r="D11" i="10" s="1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D37" i="10" s="1"/>
  <c r="D38" i="10" s="1"/>
  <c r="D39" i="10" s="1"/>
  <c r="D40" i="10" s="1"/>
  <c r="D41" i="10" s="1"/>
  <c r="D42" i="10" s="1"/>
  <c r="D43" i="10" s="1"/>
  <c r="D44" i="10" s="1"/>
  <c r="D45" i="10" s="1"/>
  <c r="D46" i="10" s="1"/>
  <c r="D47" i="10" s="1"/>
  <c r="D48" i="10" s="1"/>
  <c r="D49" i="10" s="1"/>
  <c r="D50" i="10" s="1"/>
  <c r="D51" i="10" s="1"/>
  <c r="D52" i="10" s="1"/>
  <c r="D53" i="10" s="1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65" i="10" s="1"/>
  <c r="D66" i="10" s="1"/>
  <c r="D67" i="10" s="1"/>
  <c r="D68" i="10" s="1"/>
  <c r="D69" i="10" s="1"/>
  <c r="D70" i="10" s="1"/>
  <c r="D71" i="10" s="1"/>
  <c r="D72" i="10" s="1"/>
  <c r="D73" i="10" s="1"/>
  <c r="D74" i="10" s="1"/>
  <c r="D75" i="10" s="1"/>
  <c r="D76" i="10" s="1"/>
  <c r="D77" i="10" s="1"/>
  <c r="D78" i="10" s="1"/>
  <c r="D79" i="10" s="1"/>
  <c r="D80" i="10" s="1"/>
  <c r="D81" i="10" s="1"/>
  <c r="D82" i="10" s="1"/>
  <c r="D83" i="10" s="1"/>
  <c r="D84" i="10" s="1"/>
  <c r="D85" i="10" s="1"/>
  <c r="D86" i="10" s="1"/>
  <c r="D87" i="10" s="1"/>
  <c r="D88" i="10" s="1"/>
  <c r="D89" i="10" s="1"/>
  <c r="D90" i="10" s="1"/>
  <c r="D91" i="10" s="1"/>
  <c r="D92" i="10" s="1"/>
  <c r="D93" i="10" s="1"/>
  <c r="D94" i="10" s="1"/>
  <c r="D95" i="10" s="1"/>
  <c r="D96" i="10" s="1"/>
  <c r="D97" i="10" s="1"/>
  <c r="D98" i="10" s="1"/>
  <c r="D99" i="10" s="1"/>
  <c r="D100" i="10" s="1"/>
  <c r="D101" i="10" s="1"/>
  <c r="D102" i="10" s="1"/>
  <c r="D103" i="10" s="1"/>
  <c r="D104" i="10" s="1"/>
  <c r="D105" i="10" s="1"/>
  <c r="E6" i="10"/>
  <c r="G6" i="10" s="1"/>
  <c r="H6" i="10" s="1"/>
  <c r="C10" i="9"/>
  <c r="C11" i="9"/>
  <c r="C12" i="9"/>
  <c r="C13" i="9"/>
  <c r="C14" i="9"/>
  <c r="C16" i="9"/>
  <c r="C18" i="9"/>
  <c r="C19" i="9"/>
  <c r="C21" i="9"/>
  <c r="C22" i="9"/>
  <c r="C23" i="9"/>
  <c r="C24" i="9"/>
  <c r="C25" i="9"/>
  <c r="C26" i="9"/>
  <c r="C27" i="9"/>
  <c r="C28" i="9"/>
  <c r="C29" i="9"/>
  <c r="C30" i="9"/>
  <c r="C31" i="9"/>
  <c r="C32" i="9"/>
  <c r="C34" i="9"/>
  <c r="C36" i="9"/>
  <c r="C37" i="9"/>
  <c r="C39" i="9"/>
  <c r="C40" i="9"/>
  <c r="C41" i="9"/>
  <c r="C42" i="9"/>
  <c r="C43" i="9"/>
  <c r="C44" i="9"/>
  <c r="C45" i="9"/>
  <c r="C46" i="9"/>
  <c r="C47" i="9"/>
  <c r="C48" i="9"/>
  <c r="C50" i="9"/>
  <c r="C51" i="9"/>
  <c r="C52" i="9"/>
  <c r="C53" i="9"/>
  <c r="C54" i="9"/>
  <c r="C55" i="9"/>
  <c r="C56" i="9"/>
  <c r="C57" i="9"/>
  <c r="C60" i="9"/>
  <c r="C61" i="9"/>
  <c r="C62" i="9"/>
  <c r="C63" i="9"/>
  <c r="C64" i="9"/>
  <c r="C66" i="9"/>
  <c r="C67" i="9"/>
  <c r="C69" i="9"/>
  <c r="C70" i="9"/>
  <c r="C72" i="9"/>
  <c r="C73" i="9"/>
  <c r="C74" i="9"/>
  <c r="C75" i="9"/>
  <c r="C77" i="9"/>
  <c r="C78" i="9"/>
  <c r="C80" i="9"/>
  <c r="C81" i="9"/>
  <c r="C82" i="9"/>
  <c r="C83" i="9"/>
  <c r="C84" i="9"/>
  <c r="C85" i="9"/>
  <c r="C88" i="9"/>
  <c r="C89" i="9"/>
  <c r="C91" i="9"/>
  <c r="C92" i="9"/>
  <c r="C93" i="9"/>
  <c r="C94" i="9"/>
  <c r="C95" i="9"/>
  <c r="C98" i="9"/>
  <c r="C99" i="9"/>
  <c r="C100" i="9"/>
  <c r="C101" i="9"/>
  <c r="C102" i="9"/>
  <c r="C103" i="9"/>
  <c r="C104" i="9"/>
  <c r="C107" i="9"/>
  <c r="C8" i="9"/>
  <c r="B9" i="9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B58" i="9" s="1"/>
  <c r="B59" i="9" s="1"/>
  <c r="B60" i="9" s="1"/>
  <c r="B61" i="9" s="1"/>
  <c r="B62" i="9" s="1"/>
  <c r="B63" i="9" s="1"/>
  <c r="B64" i="9" s="1"/>
  <c r="B65" i="9" s="1"/>
  <c r="B66" i="9" s="1"/>
  <c r="B67" i="9" s="1"/>
  <c r="B68" i="9" s="1"/>
  <c r="B69" i="9" s="1"/>
  <c r="B70" i="9" s="1"/>
  <c r="B71" i="9" s="1"/>
  <c r="B72" i="9" s="1"/>
  <c r="B73" i="9" s="1"/>
  <c r="B74" i="9" s="1"/>
  <c r="B75" i="9" s="1"/>
  <c r="B76" i="9" s="1"/>
  <c r="B77" i="9" s="1"/>
  <c r="B78" i="9" s="1"/>
  <c r="B79" i="9" s="1"/>
  <c r="B80" i="9" s="1"/>
  <c r="B81" i="9" s="1"/>
  <c r="B82" i="9" s="1"/>
  <c r="B83" i="9" s="1"/>
  <c r="B84" i="9" s="1"/>
  <c r="B85" i="9" s="1"/>
  <c r="B86" i="9" s="1"/>
  <c r="B87" i="9" s="1"/>
  <c r="B88" i="9" s="1"/>
  <c r="B89" i="9" s="1"/>
  <c r="B90" i="9" s="1"/>
  <c r="B91" i="9" s="1"/>
  <c r="B92" i="9" s="1"/>
  <c r="B93" i="9" s="1"/>
  <c r="B94" i="9" s="1"/>
  <c r="B95" i="9" s="1"/>
  <c r="B96" i="9" s="1"/>
  <c r="B97" i="9" s="1"/>
  <c r="B98" i="9" s="1"/>
  <c r="B99" i="9" s="1"/>
  <c r="B100" i="9" s="1"/>
  <c r="B101" i="9" s="1"/>
  <c r="B102" i="9" s="1"/>
  <c r="B103" i="9" s="1"/>
  <c r="B104" i="9" s="1"/>
  <c r="B105" i="9" s="1"/>
  <c r="B106" i="9" s="1"/>
  <c r="B107" i="9" s="1"/>
  <c r="C6" i="8"/>
  <c r="C7" i="8" s="1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C73" i="8" s="1"/>
  <c r="C74" i="8" s="1"/>
  <c r="C75" i="8" s="1"/>
  <c r="C76" i="8" s="1"/>
  <c r="C77" i="8" s="1"/>
  <c r="C78" i="8" s="1"/>
  <c r="C79" i="8" s="1"/>
  <c r="C80" i="8" s="1"/>
  <c r="C81" i="8" s="1"/>
  <c r="C82" i="8" s="1"/>
  <c r="C83" i="8" s="1"/>
  <c r="C84" i="8" s="1"/>
  <c r="C85" i="8" s="1"/>
  <c r="C86" i="8" s="1"/>
  <c r="C87" i="8" s="1"/>
  <c r="C88" i="8" s="1"/>
  <c r="C89" i="8" s="1"/>
  <c r="C90" i="8" s="1"/>
  <c r="C91" i="8" s="1"/>
  <c r="C92" i="8" s="1"/>
  <c r="C93" i="8" s="1"/>
  <c r="C94" i="8" s="1"/>
  <c r="C95" i="8" s="1"/>
  <c r="C96" i="8" s="1"/>
  <c r="C97" i="8" s="1"/>
  <c r="C98" i="8" s="1"/>
  <c r="C99" i="8" s="1"/>
  <c r="C100" i="8" s="1"/>
  <c r="C101" i="8" s="1"/>
  <c r="C102" i="8" s="1"/>
  <c r="C103" i="8" s="1"/>
  <c r="C104" i="8" s="1"/>
  <c r="D9" i="11" l="1"/>
  <c r="E8" i="11"/>
  <c r="E7" i="11"/>
  <c r="D9" i="12"/>
  <c r="D10" i="12" s="1"/>
  <c r="D11" i="12" s="1"/>
  <c r="D12" i="12" s="1"/>
  <c r="D13" i="12" s="1"/>
  <c r="D14" i="12" s="1"/>
  <c r="D15" i="12" s="1"/>
  <c r="D16" i="12" s="1"/>
  <c r="D17" i="12" s="1"/>
  <c r="D18" i="12" s="1"/>
  <c r="D19" i="12" s="1"/>
  <c r="F7" i="12"/>
  <c r="G7" i="12" s="1"/>
  <c r="C96" i="9"/>
  <c r="C90" i="9"/>
  <c r="C87" i="9"/>
  <c r="E33" i="10"/>
  <c r="G33" i="10" s="1"/>
  <c r="H33" i="10" s="1"/>
  <c r="E56" i="10"/>
  <c r="G56" i="10" s="1"/>
  <c r="H56" i="10" s="1"/>
  <c r="C20" i="9"/>
  <c r="E66" i="10"/>
  <c r="G66" i="10" s="1"/>
  <c r="H66" i="10" s="1"/>
  <c r="E84" i="10"/>
  <c r="G84" i="10" s="1"/>
  <c r="H84" i="10" s="1"/>
  <c r="C76" i="9"/>
  <c r="C59" i="9"/>
  <c r="C105" i="9"/>
  <c r="C49" i="9"/>
  <c r="C33" i="9"/>
  <c r="E77" i="10"/>
  <c r="G77" i="10" s="1"/>
  <c r="H77" i="10" s="1"/>
  <c r="E104" i="10"/>
  <c r="G104" i="10" s="1"/>
  <c r="H104" i="10" s="1"/>
  <c r="E36" i="10"/>
  <c r="G36" i="10" s="1"/>
  <c r="H36" i="10" s="1"/>
  <c r="F8" i="12"/>
  <c r="G8" i="12" s="1"/>
  <c r="AC105" i="6"/>
  <c r="AC104" i="6"/>
  <c r="AC103" i="6"/>
  <c r="AC102" i="6"/>
  <c r="AC101" i="6"/>
  <c r="AC100" i="6"/>
  <c r="AC99" i="6"/>
  <c r="AC98" i="6"/>
  <c r="AC97" i="6"/>
  <c r="AC96" i="6"/>
  <c r="AC95" i="6"/>
  <c r="AC94" i="6"/>
  <c r="AC93" i="6"/>
  <c r="AC92" i="6"/>
  <c r="AC91" i="6"/>
  <c r="AC90" i="6"/>
  <c r="AC89" i="6"/>
  <c r="AC88" i="6"/>
  <c r="AC87" i="6"/>
  <c r="AC86" i="6"/>
  <c r="AC85" i="6"/>
  <c r="AC84" i="6"/>
  <c r="AC83" i="6"/>
  <c r="AC82" i="6"/>
  <c r="AC81" i="6"/>
  <c r="AC80" i="6"/>
  <c r="AC79" i="6"/>
  <c r="AC78" i="6"/>
  <c r="AC77" i="6"/>
  <c r="AC76" i="6"/>
  <c r="AC75" i="6"/>
  <c r="AC74" i="6"/>
  <c r="AC73" i="6"/>
  <c r="AC72" i="6"/>
  <c r="AC71" i="6"/>
  <c r="AC70" i="6"/>
  <c r="AC69" i="6"/>
  <c r="AC68" i="6"/>
  <c r="AC67" i="6"/>
  <c r="AC66" i="6"/>
  <c r="AC65" i="6"/>
  <c r="AC64" i="6"/>
  <c r="AC63" i="6"/>
  <c r="AC62" i="6"/>
  <c r="AC61" i="6"/>
  <c r="AC60" i="6"/>
  <c r="AC59" i="6"/>
  <c r="AC58" i="6"/>
  <c r="AC57" i="6"/>
  <c r="AC56" i="6"/>
  <c r="AC55" i="6"/>
  <c r="AC54" i="6"/>
  <c r="AC53" i="6"/>
  <c r="AC52" i="6"/>
  <c r="AC51" i="6"/>
  <c r="AC50" i="6"/>
  <c r="AC49" i="6"/>
  <c r="AC48" i="6"/>
  <c r="AC47" i="6"/>
  <c r="AC46" i="6"/>
  <c r="AC45" i="6"/>
  <c r="AC44" i="6"/>
  <c r="AC43" i="6"/>
  <c r="AC42" i="6"/>
  <c r="AC41" i="6"/>
  <c r="AC40" i="6"/>
  <c r="AC39" i="6"/>
  <c r="AC38" i="6"/>
  <c r="AC37" i="6"/>
  <c r="AC36" i="6"/>
  <c r="AC35" i="6"/>
  <c r="AC34" i="6"/>
  <c r="AC33" i="6"/>
  <c r="AC32" i="6"/>
  <c r="AC31" i="6"/>
  <c r="AC30" i="6"/>
  <c r="AC29" i="6"/>
  <c r="AC28" i="6"/>
  <c r="AC27" i="6"/>
  <c r="AC26" i="6"/>
  <c r="AC25" i="6"/>
  <c r="AC24" i="6"/>
  <c r="AC23" i="6"/>
  <c r="AC22" i="6"/>
  <c r="AC21" i="6"/>
  <c r="AC20" i="6"/>
  <c r="AC19" i="6"/>
  <c r="AC18" i="6"/>
  <c r="AC17" i="6"/>
  <c r="AC16" i="6"/>
  <c r="AC15" i="6"/>
  <c r="AC14" i="6"/>
  <c r="AC13" i="6"/>
  <c r="AC12" i="6"/>
  <c r="AC11" i="6"/>
  <c r="AC10" i="6"/>
  <c r="AC9" i="6"/>
  <c r="AC8" i="6"/>
  <c r="AC7" i="6"/>
  <c r="AC6" i="6"/>
  <c r="R7" i="6"/>
  <c r="S7" i="6" s="1"/>
  <c r="T7" i="6" s="1"/>
  <c r="U7" i="6" s="1"/>
  <c r="V7" i="6" s="1"/>
  <c r="W7" i="6" s="1"/>
  <c r="X7" i="6" s="1"/>
  <c r="Y7" i="6" s="1"/>
  <c r="Z7" i="6" s="1"/>
  <c r="AA7" i="6" s="1"/>
  <c r="R8" i="6"/>
  <c r="S8" i="6" s="1"/>
  <c r="T8" i="6" s="1"/>
  <c r="U8" i="6" s="1"/>
  <c r="V8" i="6" s="1"/>
  <c r="W8" i="6" s="1"/>
  <c r="X8" i="6" s="1"/>
  <c r="Y8" i="6" s="1"/>
  <c r="Z8" i="6" s="1"/>
  <c r="AA8" i="6" s="1"/>
  <c r="R9" i="6"/>
  <c r="S9" i="6" s="1"/>
  <c r="T9" i="6" s="1"/>
  <c r="U9" i="6" s="1"/>
  <c r="V9" i="6" s="1"/>
  <c r="W9" i="6" s="1"/>
  <c r="X9" i="6" s="1"/>
  <c r="Y9" i="6" s="1"/>
  <c r="Z9" i="6" s="1"/>
  <c r="AA9" i="6" s="1"/>
  <c r="R10" i="6"/>
  <c r="S10" i="6" s="1"/>
  <c r="T10" i="6" s="1"/>
  <c r="U10" i="6" s="1"/>
  <c r="V10" i="6" s="1"/>
  <c r="W10" i="6" s="1"/>
  <c r="X10" i="6" s="1"/>
  <c r="Y10" i="6" s="1"/>
  <c r="Z10" i="6" s="1"/>
  <c r="AA10" i="6" s="1"/>
  <c r="R11" i="6"/>
  <c r="S11" i="6" s="1"/>
  <c r="T11" i="6" s="1"/>
  <c r="U11" i="6" s="1"/>
  <c r="V11" i="6" s="1"/>
  <c r="W11" i="6" s="1"/>
  <c r="X11" i="6" s="1"/>
  <c r="Y11" i="6" s="1"/>
  <c r="Z11" i="6" s="1"/>
  <c r="AA11" i="6" s="1"/>
  <c r="R12" i="6"/>
  <c r="S12" i="6" s="1"/>
  <c r="T12" i="6" s="1"/>
  <c r="U12" i="6" s="1"/>
  <c r="V12" i="6" s="1"/>
  <c r="W12" i="6" s="1"/>
  <c r="X12" i="6" s="1"/>
  <c r="Y12" i="6" s="1"/>
  <c r="Z12" i="6" s="1"/>
  <c r="AA12" i="6" s="1"/>
  <c r="R13" i="6"/>
  <c r="S13" i="6" s="1"/>
  <c r="T13" i="6" s="1"/>
  <c r="U13" i="6" s="1"/>
  <c r="V13" i="6" s="1"/>
  <c r="W13" i="6" s="1"/>
  <c r="X13" i="6" s="1"/>
  <c r="Y13" i="6" s="1"/>
  <c r="Z13" i="6" s="1"/>
  <c r="AA13" i="6" s="1"/>
  <c r="R14" i="6"/>
  <c r="S14" i="6" s="1"/>
  <c r="T14" i="6" s="1"/>
  <c r="U14" i="6" s="1"/>
  <c r="V14" i="6" s="1"/>
  <c r="W14" i="6" s="1"/>
  <c r="X14" i="6" s="1"/>
  <c r="Y14" i="6" s="1"/>
  <c r="Z14" i="6" s="1"/>
  <c r="AA14" i="6" s="1"/>
  <c r="R15" i="6"/>
  <c r="S15" i="6" s="1"/>
  <c r="T15" i="6" s="1"/>
  <c r="U15" i="6" s="1"/>
  <c r="V15" i="6" s="1"/>
  <c r="W15" i="6" s="1"/>
  <c r="X15" i="6" s="1"/>
  <c r="Y15" i="6" s="1"/>
  <c r="Z15" i="6" s="1"/>
  <c r="AA15" i="6" s="1"/>
  <c r="R16" i="6"/>
  <c r="S16" i="6" s="1"/>
  <c r="T16" i="6" s="1"/>
  <c r="U16" i="6" s="1"/>
  <c r="V16" i="6" s="1"/>
  <c r="W16" i="6" s="1"/>
  <c r="X16" i="6" s="1"/>
  <c r="Y16" i="6" s="1"/>
  <c r="Z16" i="6" s="1"/>
  <c r="AA16" i="6" s="1"/>
  <c r="R17" i="6"/>
  <c r="S17" i="6" s="1"/>
  <c r="T17" i="6" s="1"/>
  <c r="U17" i="6" s="1"/>
  <c r="V17" i="6" s="1"/>
  <c r="W17" i="6" s="1"/>
  <c r="X17" i="6" s="1"/>
  <c r="Y17" i="6" s="1"/>
  <c r="Z17" i="6" s="1"/>
  <c r="AA17" i="6" s="1"/>
  <c r="R18" i="6"/>
  <c r="S18" i="6" s="1"/>
  <c r="T18" i="6" s="1"/>
  <c r="U18" i="6" s="1"/>
  <c r="V18" i="6" s="1"/>
  <c r="W18" i="6" s="1"/>
  <c r="X18" i="6" s="1"/>
  <c r="Y18" i="6" s="1"/>
  <c r="Z18" i="6" s="1"/>
  <c r="AA18" i="6" s="1"/>
  <c r="R19" i="6"/>
  <c r="S19" i="6" s="1"/>
  <c r="T19" i="6" s="1"/>
  <c r="U19" i="6" s="1"/>
  <c r="V19" i="6" s="1"/>
  <c r="W19" i="6" s="1"/>
  <c r="X19" i="6" s="1"/>
  <c r="Y19" i="6" s="1"/>
  <c r="Z19" i="6" s="1"/>
  <c r="AA19" i="6" s="1"/>
  <c r="R20" i="6"/>
  <c r="S20" i="6" s="1"/>
  <c r="T20" i="6" s="1"/>
  <c r="U20" i="6" s="1"/>
  <c r="V20" i="6" s="1"/>
  <c r="W20" i="6" s="1"/>
  <c r="X20" i="6" s="1"/>
  <c r="Y20" i="6" s="1"/>
  <c r="Z20" i="6" s="1"/>
  <c r="AA20" i="6" s="1"/>
  <c r="R21" i="6"/>
  <c r="S21" i="6" s="1"/>
  <c r="T21" i="6" s="1"/>
  <c r="U21" i="6" s="1"/>
  <c r="V21" i="6" s="1"/>
  <c r="W21" i="6" s="1"/>
  <c r="X21" i="6" s="1"/>
  <c r="Y21" i="6" s="1"/>
  <c r="Z21" i="6" s="1"/>
  <c r="AA21" i="6" s="1"/>
  <c r="R22" i="6"/>
  <c r="S22" i="6" s="1"/>
  <c r="T22" i="6" s="1"/>
  <c r="U22" i="6" s="1"/>
  <c r="V22" i="6" s="1"/>
  <c r="W22" i="6" s="1"/>
  <c r="X22" i="6" s="1"/>
  <c r="Y22" i="6" s="1"/>
  <c r="Z22" i="6" s="1"/>
  <c r="AA22" i="6" s="1"/>
  <c r="R23" i="6"/>
  <c r="S23" i="6" s="1"/>
  <c r="T23" i="6" s="1"/>
  <c r="U23" i="6" s="1"/>
  <c r="V23" i="6" s="1"/>
  <c r="W23" i="6" s="1"/>
  <c r="X23" i="6" s="1"/>
  <c r="Y23" i="6" s="1"/>
  <c r="Z23" i="6" s="1"/>
  <c r="AA23" i="6" s="1"/>
  <c r="R24" i="6"/>
  <c r="S24" i="6" s="1"/>
  <c r="T24" i="6" s="1"/>
  <c r="U24" i="6" s="1"/>
  <c r="V24" i="6" s="1"/>
  <c r="W24" i="6" s="1"/>
  <c r="X24" i="6" s="1"/>
  <c r="Y24" i="6" s="1"/>
  <c r="Z24" i="6" s="1"/>
  <c r="AA24" i="6" s="1"/>
  <c r="R25" i="6"/>
  <c r="S25" i="6" s="1"/>
  <c r="T25" i="6" s="1"/>
  <c r="U25" i="6" s="1"/>
  <c r="V25" i="6" s="1"/>
  <c r="W25" i="6" s="1"/>
  <c r="X25" i="6" s="1"/>
  <c r="Y25" i="6" s="1"/>
  <c r="Z25" i="6" s="1"/>
  <c r="AA25" i="6" s="1"/>
  <c r="R26" i="6"/>
  <c r="S26" i="6" s="1"/>
  <c r="T26" i="6" s="1"/>
  <c r="U26" i="6" s="1"/>
  <c r="V26" i="6" s="1"/>
  <c r="W26" i="6" s="1"/>
  <c r="X26" i="6" s="1"/>
  <c r="Y26" i="6" s="1"/>
  <c r="Z26" i="6" s="1"/>
  <c r="AA26" i="6" s="1"/>
  <c r="R27" i="6"/>
  <c r="S27" i="6" s="1"/>
  <c r="T27" i="6" s="1"/>
  <c r="U27" i="6" s="1"/>
  <c r="V27" i="6" s="1"/>
  <c r="W27" i="6" s="1"/>
  <c r="X27" i="6" s="1"/>
  <c r="Y27" i="6" s="1"/>
  <c r="Z27" i="6" s="1"/>
  <c r="AA27" i="6" s="1"/>
  <c r="R28" i="6"/>
  <c r="S28" i="6" s="1"/>
  <c r="T28" i="6" s="1"/>
  <c r="U28" i="6" s="1"/>
  <c r="V28" i="6" s="1"/>
  <c r="W28" i="6" s="1"/>
  <c r="X28" i="6" s="1"/>
  <c r="Y28" i="6" s="1"/>
  <c r="Z28" i="6" s="1"/>
  <c r="AA28" i="6" s="1"/>
  <c r="R29" i="6"/>
  <c r="S29" i="6" s="1"/>
  <c r="T29" i="6" s="1"/>
  <c r="U29" i="6" s="1"/>
  <c r="V29" i="6" s="1"/>
  <c r="W29" i="6" s="1"/>
  <c r="X29" i="6" s="1"/>
  <c r="Y29" i="6" s="1"/>
  <c r="Z29" i="6" s="1"/>
  <c r="AA29" i="6" s="1"/>
  <c r="R30" i="6"/>
  <c r="S30" i="6" s="1"/>
  <c r="T30" i="6" s="1"/>
  <c r="U30" i="6" s="1"/>
  <c r="V30" i="6" s="1"/>
  <c r="W30" i="6" s="1"/>
  <c r="X30" i="6" s="1"/>
  <c r="Y30" i="6" s="1"/>
  <c r="Z30" i="6" s="1"/>
  <c r="AA30" i="6" s="1"/>
  <c r="R31" i="6"/>
  <c r="S31" i="6" s="1"/>
  <c r="T31" i="6" s="1"/>
  <c r="U31" i="6" s="1"/>
  <c r="V31" i="6" s="1"/>
  <c r="W31" i="6" s="1"/>
  <c r="X31" i="6" s="1"/>
  <c r="Y31" i="6" s="1"/>
  <c r="Z31" i="6" s="1"/>
  <c r="AA31" i="6" s="1"/>
  <c r="R32" i="6"/>
  <c r="S32" i="6" s="1"/>
  <c r="T32" i="6" s="1"/>
  <c r="U32" i="6" s="1"/>
  <c r="V32" i="6" s="1"/>
  <c r="W32" i="6" s="1"/>
  <c r="X32" i="6" s="1"/>
  <c r="Y32" i="6" s="1"/>
  <c r="Z32" i="6" s="1"/>
  <c r="AA32" i="6" s="1"/>
  <c r="R33" i="6"/>
  <c r="S33" i="6" s="1"/>
  <c r="T33" i="6" s="1"/>
  <c r="U33" i="6" s="1"/>
  <c r="V33" i="6" s="1"/>
  <c r="W33" i="6" s="1"/>
  <c r="X33" i="6" s="1"/>
  <c r="Y33" i="6" s="1"/>
  <c r="Z33" i="6" s="1"/>
  <c r="AA33" i="6" s="1"/>
  <c r="R34" i="6"/>
  <c r="S34" i="6" s="1"/>
  <c r="T34" i="6" s="1"/>
  <c r="U34" i="6" s="1"/>
  <c r="V34" i="6" s="1"/>
  <c r="W34" i="6" s="1"/>
  <c r="X34" i="6" s="1"/>
  <c r="Y34" i="6" s="1"/>
  <c r="Z34" i="6" s="1"/>
  <c r="AA34" i="6" s="1"/>
  <c r="R35" i="6"/>
  <c r="S35" i="6" s="1"/>
  <c r="T35" i="6" s="1"/>
  <c r="U35" i="6" s="1"/>
  <c r="V35" i="6" s="1"/>
  <c r="W35" i="6" s="1"/>
  <c r="X35" i="6" s="1"/>
  <c r="Y35" i="6" s="1"/>
  <c r="Z35" i="6" s="1"/>
  <c r="AA35" i="6" s="1"/>
  <c r="R36" i="6"/>
  <c r="S36" i="6" s="1"/>
  <c r="T36" i="6" s="1"/>
  <c r="U36" i="6" s="1"/>
  <c r="V36" i="6" s="1"/>
  <c r="W36" i="6" s="1"/>
  <c r="X36" i="6" s="1"/>
  <c r="Y36" i="6" s="1"/>
  <c r="Z36" i="6" s="1"/>
  <c r="AA36" i="6" s="1"/>
  <c r="R37" i="6"/>
  <c r="S37" i="6" s="1"/>
  <c r="T37" i="6" s="1"/>
  <c r="U37" i="6" s="1"/>
  <c r="V37" i="6" s="1"/>
  <c r="W37" i="6" s="1"/>
  <c r="X37" i="6" s="1"/>
  <c r="Y37" i="6" s="1"/>
  <c r="Z37" i="6" s="1"/>
  <c r="AA37" i="6" s="1"/>
  <c r="R38" i="6"/>
  <c r="S38" i="6" s="1"/>
  <c r="T38" i="6" s="1"/>
  <c r="U38" i="6" s="1"/>
  <c r="V38" i="6" s="1"/>
  <c r="W38" i="6" s="1"/>
  <c r="X38" i="6" s="1"/>
  <c r="Y38" i="6" s="1"/>
  <c r="Z38" i="6" s="1"/>
  <c r="AA38" i="6" s="1"/>
  <c r="R39" i="6"/>
  <c r="S39" i="6" s="1"/>
  <c r="T39" i="6" s="1"/>
  <c r="U39" i="6" s="1"/>
  <c r="V39" i="6" s="1"/>
  <c r="W39" i="6" s="1"/>
  <c r="X39" i="6" s="1"/>
  <c r="Y39" i="6" s="1"/>
  <c r="Z39" i="6" s="1"/>
  <c r="AA39" i="6" s="1"/>
  <c r="R40" i="6"/>
  <c r="S40" i="6" s="1"/>
  <c r="T40" i="6" s="1"/>
  <c r="U40" i="6" s="1"/>
  <c r="V40" i="6" s="1"/>
  <c r="W40" i="6" s="1"/>
  <c r="X40" i="6" s="1"/>
  <c r="Y40" i="6" s="1"/>
  <c r="Z40" i="6" s="1"/>
  <c r="AA40" i="6" s="1"/>
  <c r="R41" i="6"/>
  <c r="S41" i="6" s="1"/>
  <c r="T41" i="6" s="1"/>
  <c r="U41" i="6" s="1"/>
  <c r="V41" i="6" s="1"/>
  <c r="W41" i="6" s="1"/>
  <c r="X41" i="6" s="1"/>
  <c r="Y41" i="6" s="1"/>
  <c r="Z41" i="6" s="1"/>
  <c r="AA41" i="6" s="1"/>
  <c r="R42" i="6"/>
  <c r="S42" i="6" s="1"/>
  <c r="T42" i="6" s="1"/>
  <c r="U42" i="6" s="1"/>
  <c r="V42" i="6" s="1"/>
  <c r="W42" i="6" s="1"/>
  <c r="X42" i="6" s="1"/>
  <c r="Y42" i="6" s="1"/>
  <c r="Z42" i="6" s="1"/>
  <c r="AA42" i="6" s="1"/>
  <c r="R43" i="6"/>
  <c r="S43" i="6" s="1"/>
  <c r="T43" i="6" s="1"/>
  <c r="U43" i="6" s="1"/>
  <c r="V43" i="6" s="1"/>
  <c r="W43" i="6" s="1"/>
  <c r="X43" i="6" s="1"/>
  <c r="Y43" i="6" s="1"/>
  <c r="Z43" i="6" s="1"/>
  <c r="AA43" i="6" s="1"/>
  <c r="R44" i="6"/>
  <c r="S44" i="6" s="1"/>
  <c r="T44" i="6" s="1"/>
  <c r="U44" i="6" s="1"/>
  <c r="V44" i="6" s="1"/>
  <c r="W44" i="6" s="1"/>
  <c r="X44" i="6" s="1"/>
  <c r="Y44" i="6" s="1"/>
  <c r="Z44" i="6" s="1"/>
  <c r="AA44" i="6" s="1"/>
  <c r="R45" i="6"/>
  <c r="S45" i="6" s="1"/>
  <c r="T45" i="6" s="1"/>
  <c r="U45" i="6" s="1"/>
  <c r="V45" i="6" s="1"/>
  <c r="W45" i="6" s="1"/>
  <c r="X45" i="6" s="1"/>
  <c r="Y45" i="6" s="1"/>
  <c r="Z45" i="6" s="1"/>
  <c r="AA45" i="6" s="1"/>
  <c r="R46" i="6"/>
  <c r="S46" i="6" s="1"/>
  <c r="T46" i="6" s="1"/>
  <c r="U46" i="6" s="1"/>
  <c r="V46" i="6" s="1"/>
  <c r="W46" i="6" s="1"/>
  <c r="X46" i="6" s="1"/>
  <c r="Y46" i="6" s="1"/>
  <c r="Z46" i="6" s="1"/>
  <c r="AA46" i="6" s="1"/>
  <c r="R47" i="6"/>
  <c r="S47" i="6" s="1"/>
  <c r="T47" i="6" s="1"/>
  <c r="U47" i="6" s="1"/>
  <c r="V47" i="6" s="1"/>
  <c r="W47" i="6" s="1"/>
  <c r="X47" i="6" s="1"/>
  <c r="Y47" i="6" s="1"/>
  <c r="Z47" i="6" s="1"/>
  <c r="AA47" i="6" s="1"/>
  <c r="R48" i="6"/>
  <c r="S48" i="6" s="1"/>
  <c r="T48" i="6" s="1"/>
  <c r="U48" i="6" s="1"/>
  <c r="V48" i="6" s="1"/>
  <c r="W48" i="6" s="1"/>
  <c r="X48" i="6" s="1"/>
  <c r="Y48" i="6" s="1"/>
  <c r="Z48" i="6" s="1"/>
  <c r="AA48" i="6" s="1"/>
  <c r="R49" i="6"/>
  <c r="S49" i="6" s="1"/>
  <c r="T49" i="6" s="1"/>
  <c r="U49" i="6" s="1"/>
  <c r="V49" i="6" s="1"/>
  <c r="W49" i="6" s="1"/>
  <c r="X49" i="6" s="1"/>
  <c r="Y49" i="6" s="1"/>
  <c r="Z49" i="6" s="1"/>
  <c r="AA49" i="6" s="1"/>
  <c r="R50" i="6"/>
  <c r="S50" i="6" s="1"/>
  <c r="T50" i="6" s="1"/>
  <c r="U50" i="6" s="1"/>
  <c r="V50" i="6" s="1"/>
  <c r="W50" i="6" s="1"/>
  <c r="X50" i="6" s="1"/>
  <c r="Y50" i="6" s="1"/>
  <c r="Z50" i="6" s="1"/>
  <c r="AA50" i="6" s="1"/>
  <c r="R51" i="6"/>
  <c r="S51" i="6" s="1"/>
  <c r="T51" i="6" s="1"/>
  <c r="U51" i="6" s="1"/>
  <c r="V51" i="6" s="1"/>
  <c r="W51" i="6" s="1"/>
  <c r="X51" i="6" s="1"/>
  <c r="Y51" i="6" s="1"/>
  <c r="Z51" i="6" s="1"/>
  <c r="AA51" i="6" s="1"/>
  <c r="R52" i="6"/>
  <c r="S52" i="6" s="1"/>
  <c r="T52" i="6" s="1"/>
  <c r="U52" i="6" s="1"/>
  <c r="V52" i="6" s="1"/>
  <c r="W52" i="6" s="1"/>
  <c r="X52" i="6" s="1"/>
  <c r="Y52" i="6" s="1"/>
  <c r="Z52" i="6" s="1"/>
  <c r="AA52" i="6" s="1"/>
  <c r="R53" i="6"/>
  <c r="S53" i="6" s="1"/>
  <c r="T53" i="6" s="1"/>
  <c r="U53" i="6" s="1"/>
  <c r="V53" i="6" s="1"/>
  <c r="W53" i="6" s="1"/>
  <c r="X53" i="6" s="1"/>
  <c r="Y53" i="6" s="1"/>
  <c r="Z53" i="6" s="1"/>
  <c r="AA53" i="6" s="1"/>
  <c r="R54" i="6"/>
  <c r="S54" i="6" s="1"/>
  <c r="T54" i="6" s="1"/>
  <c r="U54" i="6" s="1"/>
  <c r="V54" i="6" s="1"/>
  <c r="W54" i="6" s="1"/>
  <c r="X54" i="6" s="1"/>
  <c r="Y54" i="6" s="1"/>
  <c r="Z54" i="6" s="1"/>
  <c r="AA54" i="6" s="1"/>
  <c r="R55" i="6"/>
  <c r="S55" i="6" s="1"/>
  <c r="T55" i="6" s="1"/>
  <c r="U55" i="6" s="1"/>
  <c r="V55" i="6" s="1"/>
  <c r="W55" i="6" s="1"/>
  <c r="X55" i="6" s="1"/>
  <c r="Y55" i="6" s="1"/>
  <c r="Z55" i="6" s="1"/>
  <c r="AA55" i="6" s="1"/>
  <c r="R56" i="6"/>
  <c r="S56" i="6" s="1"/>
  <c r="T56" i="6" s="1"/>
  <c r="U56" i="6" s="1"/>
  <c r="V56" i="6" s="1"/>
  <c r="W56" i="6" s="1"/>
  <c r="X56" i="6" s="1"/>
  <c r="Y56" i="6" s="1"/>
  <c r="Z56" i="6" s="1"/>
  <c r="AA56" i="6" s="1"/>
  <c r="R57" i="6"/>
  <c r="S57" i="6" s="1"/>
  <c r="T57" i="6" s="1"/>
  <c r="U57" i="6" s="1"/>
  <c r="V57" i="6" s="1"/>
  <c r="W57" i="6" s="1"/>
  <c r="X57" i="6" s="1"/>
  <c r="Y57" i="6" s="1"/>
  <c r="Z57" i="6" s="1"/>
  <c r="AA57" i="6" s="1"/>
  <c r="R58" i="6"/>
  <c r="S58" i="6" s="1"/>
  <c r="T58" i="6" s="1"/>
  <c r="U58" i="6" s="1"/>
  <c r="V58" i="6" s="1"/>
  <c r="W58" i="6" s="1"/>
  <c r="X58" i="6" s="1"/>
  <c r="Y58" i="6" s="1"/>
  <c r="Z58" i="6" s="1"/>
  <c r="AA58" i="6" s="1"/>
  <c r="R59" i="6"/>
  <c r="S59" i="6" s="1"/>
  <c r="T59" i="6" s="1"/>
  <c r="U59" i="6" s="1"/>
  <c r="V59" i="6" s="1"/>
  <c r="W59" i="6" s="1"/>
  <c r="X59" i="6" s="1"/>
  <c r="Y59" i="6" s="1"/>
  <c r="Z59" i="6" s="1"/>
  <c r="AA59" i="6" s="1"/>
  <c r="R60" i="6"/>
  <c r="S60" i="6" s="1"/>
  <c r="T60" i="6" s="1"/>
  <c r="U60" i="6" s="1"/>
  <c r="V60" i="6" s="1"/>
  <c r="W60" i="6" s="1"/>
  <c r="X60" i="6" s="1"/>
  <c r="Y60" i="6" s="1"/>
  <c r="Z60" i="6" s="1"/>
  <c r="AA60" i="6" s="1"/>
  <c r="R61" i="6"/>
  <c r="S61" i="6" s="1"/>
  <c r="T61" i="6" s="1"/>
  <c r="U61" i="6" s="1"/>
  <c r="V61" i="6" s="1"/>
  <c r="W61" i="6" s="1"/>
  <c r="X61" i="6" s="1"/>
  <c r="Y61" i="6" s="1"/>
  <c r="Z61" i="6" s="1"/>
  <c r="AA61" i="6" s="1"/>
  <c r="R62" i="6"/>
  <c r="S62" i="6" s="1"/>
  <c r="T62" i="6" s="1"/>
  <c r="U62" i="6" s="1"/>
  <c r="V62" i="6" s="1"/>
  <c r="W62" i="6" s="1"/>
  <c r="X62" i="6" s="1"/>
  <c r="Y62" i="6" s="1"/>
  <c r="Z62" i="6" s="1"/>
  <c r="AA62" i="6" s="1"/>
  <c r="R63" i="6"/>
  <c r="S63" i="6" s="1"/>
  <c r="T63" i="6" s="1"/>
  <c r="U63" i="6" s="1"/>
  <c r="V63" i="6" s="1"/>
  <c r="W63" i="6" s="1"/>
  <c r="X63" i="6" s="1"/>
  <c r="Y63" i="6" s="1"/>
  <c r="Z63" i="6" s="1"/>
  <c r="AA63" i="6" s="1"/>
  <c r="R64" i="6"/>
  <c r="S64" i="6" s="1"/>
  <c r="T64" i="6" s="1"/>
  <c r="U64" i="6" s="1"/>
  <c r="V64" i="6" s="1"/>
  <c r="W64" i="6" s="1"/>
  <c r="X64" i="6" s="1"/>
  <c r="Y64" i="6" s="1"/>
  <c r="Z64" i="6" s="1"/>
  <c r="AA64" i="6" s="1"/>
  <c r="R65" i="6"/>
  <c r="S65" i="6" s="1"/>
  <c r="T65" i="6" s="1"/>
  <c r="U65" i="6" s="1"/>
  <c r="V65" i="6" s="1"/>
  <c r="W65" i="6" s="1"/>
  <c r="X65" i="6" s="1"/>
  <c r="Y65" i="6" s="1"/>
  <c r="Z65" i="6" s="1"/>
  <c r="AA65" i="6" s="1"/>
  <c r="R66" i="6"/>
  <c r="S66" i="6" s="1"/>
  <c r="T66" i="6" s="1"/>
  <c r="U66" i="6" s="1"/>
  <c r="V66" i="6" s="1"/>
  <c r="W66" i="6" s="1"/>
  <c r="X66" i="6" s="1"/>
  <c r="Y66" i="6" s="1"/>
  <c r="Z66" i="6" s="1"/>
  <c r="AA66" i="6" s="1"/>
  <c r="R67" i="6"/>
  <c r="S67" i="6" s="1"/>
  <c r="T67" i="6" s="1"/>
  <c r="U67" i="6" s="1"/>
  <c r="V67" i="6" s="1"/>
  <c r="W67" i="6" s="1"/>
  <c r="X67" i="6" s="1"/>
  <c r="Y67" i="6" s="1"/>
  <c r="Z67" i="6" s="1"/>
  <c r="AA67" i="6" s="1"/>
  <c r="R68" i="6"/>
  <c r="S68" i="6" s="1"/>
  <c r="T68" i="6" s="1"/>
  <c r="U68" i="6" s="1"/>
  <c r="V68" i="6" s="1"/>
  <c r="W68" i="6" s="1"/>
  <c r="X68" i="6" s="1"/>
  <c r="Y68" i="6" s="1"/>
  <c r="Z68" i="6" s="1"/>
  <c r="AA68" i="6" s="1"/>
  <c r="R69" i="6"/>
  <c r="S69" i="6" s="1"/>
  <c r="T69" i="6" s="1"/>
  <c r="U69" i="6" s="1"/>
  <c r="V69" i="6" s="1"/>
  <c r="W69" i="6" s="1"/>
  <c r="X69" i="6" s="1"/>
  <c r="Y69" i="6" s="1"/>
  <c r="Z69" i="6" s="1"/>
  <c r="AA69" i="6" s="1"/>
  <c r="R70" i="6"/>
  <c r="S70" i="6" s="1"/>
  <c r="T70" i="6" s="1"/>
  <c r="U70" i="6" s="1"/>
  <c r="V70" i="6" s="1"/>
  <c r="W70" i="6" s="1"/>
  <c r="X70" i="6" s="1"/>
  <c r="Y70" i="6" s="1"/>
  <c r="Z70" i="6" s="1"/>
  <c r="AA70" i="6" s="1"/>
  <c r="R71" i="6"/>
  <c r="S71" i="6" s="1"/>
  <c r="T71" i="6" s="1"/>
  <c r="U71" i="6" s="1"/>
  <c r="V71" i="6" s="1"/>
  <c r="W71" i="6" s="1"/>
  <c r="X71" i="6" s="1"/>
  <c r="Y71" i="6" s="1"/>
  <c r="Z71" i="6" s="1"/>
  <c r="AA71" i="6" s="1"/>
  <c r="R72" i="6"/>
  <c r="S72" i="6" s="1"/>
  <c r="T72" i="6" s="1"/>
  <c r="U72" i="6" s="1"/>
  <c r="V72" i="6" s="1"/>
  <c r="W72" i="6" s="1"/>
  <c r="X72" i="6" s="1"/>
  <c r="Y72" i="6" s="1"/>
  <c r="Z72" i="6" s="1"/>
  <c r="AA72" i="6" s="1"/>
  <c r="R73" i="6"/>
  <c r="S73" i="6" s="1"/>
  <c r="T73" i="6" s="1"/>
  <c r="U73" i="6" s="1"/>
  <c r="V73" i="6" s="1"/>
  <c r="W73" i="6" s="1"/>
  <c r="X73" i="6" s="1"/>
  <c r="Y73" i="6" s="1"/>
  <c r="Z73" i="6" s="1"/>
  <c r="AA73" i="6" s="1"/>
  <c r="R74" i="6"/>
  <c r="S74" i="6" s="1"/>
  <c r="T74" i="6" s="1"/>
  <c r="U74" i="6" s="1"/>
  <c r="V74" i="6" s="1"/>
  <c r="W74" i="6" s="1"/>
  <c r="X74" i="6" s="1"/>
  <c r="Y74" i="6" s="1"/>
  <c r="Z74" i="6" s="1"/>
  <c r="AA74" i="6" s="1"/>
  <c r="R75" i="6"/>
  <c r="S75" i="6" s="1"/>
  <c r="T75" i="6" s="1"/>
  <c r="U75" i="6" s="1"/>
  <c r="V75" i="6" s="1"/>
  <c r="W75" i="6" s="1"/>
  <c r="X75" i="6" s="1"/>
  <c r="Y75" i="6" s="1"/>
  <c r="Z75" i="6" s="1"/>
  <c r="AA75" i="6" s="1"/>
  <c r="R76" i="6"/>
  <c r="S76" i="6" s="1"/>
  <c r="T76" i="6" s="1"/>
  <c r="U76" i="6" s="1"/>
  <c r="V76" i="6" s="1"/>
  <c r="W76" i="6" s="1"/>
  <c r="X76" i="6" s="1"/>
  <c r="Y76" i="6" s="1"/>
  <c r="Z76" i="6" s="1"/>
  <c r="AA76" i="6" s="1"/>
  <c r="R77" i="6"/>
  <c r="S77" i="6" s="1"/>
  <c r="T77" i="6" s="1"/>
  <c r="U77" i="6" s="1"/>
  <c r="V77" i="6" s="1"/>
  <c r="W77" i="6" s="1"/>
  <c r="X77" i="6" s="1"/>
  <c r="Y77" i="6" s="1"/>
  <c r="Z77" i="6" s="1"/>
  <c r="AA77" i="6" s="1"/>
  <c r="R78" i="6"/>
  <c r="S78" i="6" s="1"/>
  <c r="T78" i="6" s="1"/>
  <c r="U78" i="6" s="1"/>
  <c r="V78" i="6" s="1"/>
  <c r="W78" i="6" s="1"/>
  <c r="X78" i="6" s="1"/>
  <c r="Y78" i="6" s="1"/>
  <c r="Z78" i="6" s="1"/>
  <c r="AA78" i="6" s="1"/>
  <c r="R79" i="6"/>
  <c r="S79" i="6" s="1"/>
  <c r="T79" i="6" s="1"/>
  <c r="U79" i="6" s="1"/>
  <c r="V79" i="6" s="1"/>
  <c r="W79" i="6" s="1"/>
  <c r="X79" i="6" s="1"/>
  <c r="Y79" i="6" s="1"/>
  <c r="Z79" i="6" s="1"/>
  <c r="AA79" i="6" s="1"/>
  <c r="R80" i="6"/>
  <c r="S80" i="6" s="1"/>
  <c r="T80" i="6" s="1"/>
  <c r="U80" i="6" s="1"/>
  <c r="V80" i="6" s="1"/>
  <c r="W80" i="6" s="1"/>
  <c r="X80" i="6" s="1"/>
  <c r="Y80" i="6" s="1"/>
  <c r="Z80" i="6" s="1"/>
  <c r="AA80" i="6" s="1"/>
  <c r="R81" i="6"/>
  <c r="S81" i="6" s="1"/>
  <c r="T81" i="6" s="1"/>
  <c r="U81" i="6" s="1"/>
  <c r="V81" i="6" s="1"/>
  <c r="W81" i="6" s="1"/>
  <c r="X81" i="6" s="1"/>
  <c r="Y81" i="6" s="1"/>
  <c r="Z81" i="6" s="1"/>
  <c r="AA81" i="6" s="1"/>
  <c r="R82" i="6"/>
  <c r="S82" i="6" s="1"/>
  <c r="T82" i="6" s="1"/>
  <c r="U82" i="6" s="1"/>
  <c r="V82" i="6" s="1"/>
  <c r="W82" i="6" s="1"/>
  <c r="X82" i="6" s="1"/>
  <c r="Y82" i="6" s="1"/>
  <c r="Z82" i="6" s="1"/>
  <c r="AA82" i="6" s="1"/>
  <c r="R83" i="6"/>
  <c r="S83" i="6" s="1"/>
  <c r="T83" i="6" s="1"/>
  <c r="U83" i="6" s="1"/>
  <c r="V83" i="6" s="1"/>
  <c r="W83" i="6" s="1"/>
  <c r="X83" i="6" s="1"/>
  <c r="Y83" i="6" s="1"/>
  <c r="Z83" i="6" s="1"/>
  <c r="AA83" i="6" s="1"/>
  <c r="R84" i="6"/>
  <c r="S84" i="6" s="1"/>
  <c r="T84" i="6" s="1"/>
  <c r="U84" i="6" s="1"/>
  <c r="V84" i="6" s="1"/>
  <c r="W84" i="6" s="1"/>
  <c r="X84" i="6" s="1"/>
  <c r="Y84" i="6" s="1"/>
  <c r="Z84" i="6" s="1"/>
  <c r="AA84" i="6" s="1"/>
  <c r="R85" i="6"/>
  <c r="S85" i="6" s="1"/>
  <c r="T85" i="6" s="1"/>
  <c r="U85" i="6" s="1"/>
  <c r="V85" i="6" s="1"/>
  <c r="W85" i="6" s="1"/>
  <c r="X85" i="6" s="1"/>
  <c r="Y85" i="6" s="1"/>
  <c r="Z85" i="6" s="1"/>
  <c r="AA85" i="6" s="1"/>
  <c r="R86" i="6"/>
  <c r="S86" i="6" s="1"/>
  <c r="T86" i="6" s="1"/>
  <c r="U86" i="6" s="1"/>
  <c r="V86" i="6" s="1"/>
  <c r="W86" i="6" s="1"/>
  <c r="X86" i="6" s="1"/>
  <c r="Y86" i="6" s="1"/>
  <c r="Z86" i="6" s="1"/>
  <c r="AA86" i="6" s="1"/>
  <c r="R87" i="6"/>
  <c r="S87" i="6" s="1"/>
  <c r="T87" i="6" s="1"/>
  <c r="U87" i="6" s="1"/>
  <c r="V87" i="6" s="1"/>
  <c r="W87" i="6" s="1"/>
  <c r="X87" i="6" s="1"/>
  <c r="Y87" i="6" s="1"/>
  <c r="Z87" i="6" s="1"/>
  <c r="AA87" i="6" s="1"/>
  <c r="R88" i="6"/>
  <c r="S88" i="6" s="1"/>
  <c r="T88" i="6" s="1"/>
  <c r="U88" i="6" s="1"/>
  <c r="V88" i="6" s="1"/>
  <c r="W88" i="6" s="1"/>
  <c r="X88" i="6" s="1"/>
  <c r="Y88" i="6" s="1"/>
  <c r="Z88" i="6" s="1"/>
  <c r="AA88" i="6" s="1"/>
  <c r="R89" i="6"/>
  <c r="S89" i="6" s="1"/>
  <c r="T89" i="6" s="1"/>
  <c r="U89" i="6" s="1"/>
  <c r="V89" i="6" s="1"/>
  <c r="W89" i="6" s="1"/>
  <c r="X89" i="6" s="1"/>
  <c r="Y89" i="6" s="1"/>
  <c r="Z89" i="6" s="1"/>
  <c r="AA89" i="6" s="1"/>
  <c r="R90" i="6"/>
  <c r="S90" i="6" s="1"/>
  <c r="T90" i="6" s="1"/>
  <c r="U90" i="6" s="1"/>
  <c r="V90" i="6" s="1"/>
  <c r="W90" i="6" s="1"/>
  <c r="X90" i="6" s="1"/>
  <c r="Y90" i="6" s="1"/>
  <c r="Z90" i="6" s="1"/>
  <c r="AA90" i="6" s="1"/>
  <c r="R91" i="6"/>
  <c r="S91" i="6" s="1"/>
  <c r="T91" i="6" s="1"/>
  <c r="U91" i="6" s="1"/>
  <c r="V91" i="6" s="1"/>
  <c r="W91" i="6" s="1"/>
  <c r="X91" i="6" s="1"/>
  <c r="Y91" i="6" s="1"/>
  <c r="Z91" i="6" s="1"/>
  <c r="AA91" i="6" s="1"/>
  <c r="R92" i="6"/>
  <c r="S92" i="6" s="1"/>
  <c r="T92" i="6" s="1"/>
  <c r="U92" i="6" s="1"/>
  <c r="V92" i="6" s="1"/>
  <c r="W92" i="6" s="1"/>
  <c r="X92" i="6" s="1"/>
  <c r="Y92" i="6" s="1"/>
  <c r="Z92" i="6" s="1"/>
  <c r="AA92" i="6" s="1"/>
  <c r="R93" i="6"/>
  <c r="S93" i="6" s="1"/>
  <c r="T93" i="6" s="1"/>
  <c r="U93" i="6" s="1"/>
  <c r="V93" i="6" s="1"/>
  <c r="W93" i="6" s="1"/>
  <c r="X93" i="6" s="1"/>
  <c r="Y93" i="6" s="1"/>
  <c r="Z93" i="6" s="1"/>
  <c r="AA93" i="6" s="1"/>
  <c r="R94" i="6"/>
  <c r="S94" i="6" s="1"/>
  <c r="T94" i="6" s="1"/>
  <c r="U94" i="6" s="1"/>
  <c r="V94" i="6" s="1"/>
  <c r="W94" i="6" s="1"/>
  <c r="X94" i="6" s="1"/>
  <c r="Y94" i="6" s="1"/>
  <c r="Z94" i="6" s="1"/>
  <c r="AA94" i="6" s="1"/>
  <c r="R95" i="6"/>
  <c r="S95" i="6" s="1"/>
  <c r="T95" i="6" s="1"/>
  <c r="U95" i="6" s="1"/>
  <c r="V95" i="6" s="1"/>
  <c r="W95" i="6" s="1"/>
  <c r="X95" i="6" s="1"/>
  <c r="Y95" i="6" s="1"/>
  <c r="Z95" i="6" s="1"/>
  <c r="AA95" i="6" s="1"/>
  <c r="R96" i="6"/>
  <c r="S96" i="6" s="1"/>
  <c r="T96" i="6" s="1"/>
  <c r="U96" i="6" s="1"/>
  <c r="V96" i="6" s="1"/>
  <c r="W96" i="6" s="1"/>
  <c r="X96" i="6" s="1"/>
  <c r="Y96" i="6" s="1"/>
  <c r="Z96" i="6" s="1"/>
  <c r="AA96" i="6" s="1"/>
  <c r="R97" i="6"/>
  <c r="S97" i="6" s="1"/>
  <c r="T97" i="6" s="1"/>
  <c r="U97" i="6" s="1"/>
  <c r="V97" i="6" s="1"/>
  <c r="W97" i="6" s="1"/>
  <c r="X97" i="6" s="1"/>
  <c r="Y97" i="6" s="1"/>
  <c r="Z97" i="6" s="1"/>
  <c r="AA97" i="6" s="1"/>
  <c r="R98" i="6"/>
  <c r="S98" i="6" s="1"/>
  <c r="T98" i="6" s="1"/>
  <c r="U98" i="6" s="1"/>
  <c r="V98" i="6" s="1"/>
  <c r="W98" i="6" s="1"/>
  <c r="X98" i="6" s="1"/>
  <c r="Y98" i="6" s="1"/>
  <c r="Z98" i="6" s="1"/>
  <c r="AA98" i="6" s="1"/>
  <c r="R99" i="6"/>
  <c r="S99" i="6" s="1"/>
  <c r="T99" i="6" s="1"/>
  <c r="U99" i="6" s="1"/>
  <c r="V99" i="6" s="1"/>
  <c r="W99" i="6" s="1"/>
  <c r="X99" i="6" s="1"/>
  <c r="Y99" i="6" s="1"/>
  <c r="Z99" i="6" s="1"/>
  <c r="AA99" i="6" s="1"/>
  <c r="R100" i="6"/>
  <c r="S100" i="6" s="1"/>
  <c r="T100" i="6" s="1"/>
  <c r="U100" i="6" s="1"/>
  <c r="V100" i="6" s="1"/>
  <c r="W100" i="6" s="1"/>
  <c r="X100" i="6" s="1"/>
  <c r="Y100" i="6" s="1"/>
  <c r="Z100" i="6" s="1"/>
  <c r="AA100" i="6" s="1"/>
  <c r="R101" i="6"/>
  <c r="S101" i="6" s="1"/>
  <c r="T101" i="6" s="1"/>
  <c r="U101" i="6" s="1"/>
  <c r="V101" i="6" s="1"/>
  <c r="W101" i="6" s="1"/>
  <c r="X101" i="6" s="1"/>
  <c r="Y101" i="6" s="1"/>
  <c r="Z101" i="6" s="1"/>
  <c r="AA101" i="6" s="1"/>
  <c r="R102" i="6"/>
  <c r="S102" i="6" s="1"/>
  <c r="T102" i="6" s="1"/>
  <c r="U102" i="6" s="1"/>
  <c r="V102" i="6" s="1"/>
  <c r="W102" i="6" s="1"/>
  <c r="X102" i="6" s="1"/>
  <c r="Y102" i="6" s="1"/>
  <c r="Z102" i="6" s="1"/>
  <c r="AA102" i="6" s="1"/>
  <c r="R103" i="6"/>
  <c r="S103" i="6" s="1"/>
  <c r="T103" i="6" s="1"/>
  <c r="U103" i="6" s="1"/>
  <c r="V103" i="6" s="1"/>
  <c r="W103" i="6" s="1"/>
  <c r="X103" i="6" s="1"/>
  <c r="Y103" i="6" s="1"/>
  <c r="Z103" i="6" s="1"/>
  <c r="AA103" i="6" s="1"/>
  <c r="R104" i="6"/>
  <c r="S104" i="6" s="1"/>
  <c r="T104" i="6" s="1"/>
  <c r="U104" i="6" s="1"/>
  <c r="V104" i="6" s="1"/>
  <c r="W104" i="6" s="1"/>
  <c r="X104" i="6" s="1"/>
  <c r="Y104" i="6" s="1"/>
  <c r="Z104" i="6" s="1"/>
  <c r="AA104" i="6" s="1"/>
  <c r="R105" i="6"/>
  <c r="S105" i="6" s="1"/>
  <c r="T105" i="6" s="1"/>
  <c r="U105" i="6" s="1"/>
  <c r="V105" i="6" s="1"/>
  <c r="W105" i="6" s="1"/>
  <c r="X105" i="6" s="1"/>
  <c r="Y105" i="6" s="1"/>
  <c r="Z105" i="6" s="1"/>
  <c r="AA105" i="6" s="1"/>
  <c r="R6" i="6"/>
  <c r="S6" i="6" s="1"/>
  <c r="T6" i="6" s="1"/>
  <c r="U6" i="6" s="1"/>
  <c r="V6" i="6" s="1"/>
  <c r="W6" i="6" s="1"/>
  <c r="X6" i="6" s="1"/>
  <c r="Y6" i="6" s="1"/>
  <c r="Z6" i="6" s="1"/>
  <c r="AA6" i="6" s="1"/>
  <c r="P7" i="6"/>
  <c r="P8" i="6" s="1"/>
  <c r="P9" i="6" s="1"/>
  <c r="P10" i="6" s="1"/>
  <c r="P11" i="6" s="1"/>
  <c r="P12" i="6" s="1"/>
  <c r="P13" i="6" s="1"/>
  <c r="P14" i="6" s="1"/>
  <c r="P15" i="6" s="1"/>
  <c r="P16" i="6" s="1"/>
  <c r="P17" i="6" s="1"/>
  <c r="P18" i="6" s="1"/>
  <c r="P19" i="6" s="1"/>
  <c r="P20" i="6" s="1"/>
  <c r="P21" i="6" s="1"/>
  <c r="P22" i="6" s="1"/>
  <c r="P23" i="6" s="1"/>
  <c r="P24" i="6" s="1"/>
  <c r="P25" i="6" s="1"/>
  <c r="P26" i="6" s="1"/>
  <c r="P27" i="6" s="1"/>
  <c r="P28" i="6" s="1"/>
  <c r="P29" i="6" s="1"/>
  <c r="P30" i="6" s="1"/>
  <c r="P31" i="6" s="1"/>
  <c r="P32" i="6" s="1"/>
  <c r="P33" i="6" s="1"/>
  <c r="P34" i="6" s="1"/>
  <c r="P35" i="6" s="1"/>
  <c r="P36" i="6" s="1"/>
  <c r="P37" i="6" s="1"/>
  <c r="P38" i="6" s="1"/>
  <c r="P39" i="6" s="1"/>
  <c r="P40" i="6" s="1"/>
  <c r="P41" i="6" s="1"/>
  <c r="P42" i="6" s="1"/>
  <c r="P43" i="6" s="1"/>
  <c r="P44" i="6" s="1"/>
  <c r="P45" i="6" s="1"/>
  <c r="P46" i="6" s="1"/>
  <c r="P47" i="6" s="1"/>
  <c r="P48" i="6" s="1"/>
  <c r="P49" i="6" s="1"/>
  <c r="P50" i="6" s="1"/>
  <c r="P51" i="6" s="1"/>
  <c r="P52" i="6" s="1"/>
  <c r="P53" i="6" s="1"/>
  <c r="P54" i="6" s="1"/>
  <c r="P55" i="6" s="1"/>
  <c r="P56" i="6" s="1"/>
  <c r="P57" i="6" s="1"/>
  <c r="P58" i="6" s="1"/>
  <c r="P59" i="6" s="1"/>
  <c r="P60" i="6" s="1"/>
  <c r="P61" i="6" s="1"/>
  <c r="P62" i="6" s="1"/>
  <c r="P63" i="6" s="1"/>
  <c r="P64" i="6" s="1"/>
  <c r="P65" i="6" s="1"/>
  <c r="P66" i="6" s="1"/>
  <c r="P67" i="6" s="1"/>
  <c r="P68" i="6" s="1"/>
  <c r="P69" i="6" s="1"/>
  <c r="P70" i="6" s="1"/>
  <c r="P71" i="6" s="1"/>
  <c r="P72" i="6" s="1"/>
  <c r="P73" i="6" s="1"/>
  <c r="P74" i="6" s="1"/>
  <c r="P75" i="6" s="1"/>
  <c r="P76" i="6" s="1"/>
  <c r="P77" i="6" s="1"/>
  <c r="P78" i="6" s="1"/>
  <c r="P79" i="6" s="1"/>
  <c r="P80" i="6" s="1"/>
  <c r="P81" i="6" s="1"/>
  <c r="P82" i="6" s="1"/>
  <c r="P83" i="6" s="1"/>
  <c r="P84" i="6" s="1"/>
  <c r="P85" i="6" s="1"/>
  <c r="P86" i="6" s="1"/>
  <c r="P87" i="6" s="1"/>
  <c r="P88" i="6" s="1"/>
  <c r="P89" i="6" s="1"/>
  <c r="P90" i="6" s="1"/>
  <c r="P91" i="6" s="1"/>
  <c r="P92" i="6" s="1"/>
  <c r="P93" i="6" s="1"/>
  <c r="P94" i="6" s="1"/>
  <c r="P95" i="6" s="1"/>
  <c r="P96" i="6" s="1"/>
  <c r="P97" i="6" s="1"/>
  <c r="P98" i="6" s="1"/>
  <c r="P99" i="6" s="1"/>
  <c r="P100" i="6" s="1"/>
  <c r="P101" i="6" s="1"/>
  <c r="P102" i="6" s="1"/>
  <c r="P103" i="6" s="1"/>
  <c r="P104" i="6" s="1"/>
  <c r="P105" i="6" s="1"/>
  <c r="R5" i="6"/>
  <c r="S5" i="6" s="1"/>
  <c r="T5" i="6" s="1"/>
  <c r="U5" i="6" s="1"/>
  <c r="V5" i="6" s="1"/>
  <c r="W5" i="6" s="1"/>
  <c r="X5" i="6" s="1"/>
  <c r="Y5" i="6" s="1"/>
  <c r="Z5" i="6" s="1"/>
  <c r="AA5" i="6" s="1"/>
  <c r="E105" i="6"/>
  <c r="F105" i="6" s="1"/>
  <c r="G105" i="6" s="1"/>
  <c r="H105" i="6" s="1"/>
  <c r="I105" i="6" s="1"/>
  <c r="J105" i="6" s="1"/>
  <c r="K105" i="6" s="1"/>
  <c r="L105" i="6" s="1"/>
  <c r="M105" i="6" s="1"/>
  <c r="N105" i="6" s="1"/>
  <c r="E104" i="6"/>
  <c r="F104" i="6" s="1"/>
  <c r="G104" i="6" s="1"/>
  <c r="H104" i="6" s="1"/>
  <c r="I104" i="6" s="1"/>
  <c r="J104" i="6" s="1"/>
  <c r="K104" i="6" s="1"/>
  <c r="L104" i="6" s="1"/>
  <c r="M104" i="6" s="1"/>
  <c r="N104" i="6" s="1"/>
  <c r="E103" i="6"/>
  <c r="F103" i="6" s="1"/>
  <c r="G103" i="6" s="1"/>
  <c r="H103" i="6" s="1"/>
  <c r="I103" i="6" s="1"/>
  <c r="J103" i="6" s="1"/>
  <c r="K103" i="6" s="1"/>
  <c r="L103" i="6" s="1"/>
  <c r="M103" i="6" s="1"/>
  <c r="N103" i="6" s="1"/>
  <c r="E102" i="6"/>
  <c r="F102" i="6" s="1"/>
  <c r="G102" i="6" s="1"/>
  <c r="H102" i="6" s="1"/>
  <c r="I102" i="6" s="1"/>
  <c r="J102" i="6" s="1"/>
  <c r="K102" i="6" s="1"/>
  <c r="L102" i="6" s="1"/>
  <c r="M102" i="6" s="1"/>
  <c r="N102" i="6" s="1"/>
  <c r="AB102" i="6" s="1"/>
  <c r="AD102" i="6" s="1"/>
  <c r="E101" i="6"/>
  <c r="F101" i="6" s="1"/>
  <c r="G101" i="6" s="1"/>
  <c r="H101" i="6" s="1"/>
  <c r="I101" i="6" s="1"/>
  <c r="J101" i="6" s="1"/>
  <c r="K101" i="6" s="1"/>
  <c r="L101" i="6" s="1"/>
  <c r="M101" i="6" s="1"/>
  <c r="N101" i="6" s="1"/>
  <c r="AB101" i="6" s="1"/>
  <c r="E100" i="6"/>
  <c r="F100" i="6" s="1"/>
  <c r="G100" i="6" s="1"/>
  <c r="H100" i="6" s="1"/>
  <c r="I100" i="6" s="1"/>
  <c r="J100" i="6" s="1"/>
  <c r="K100" i="6" s="1"/>
  <c r="L100" i="6" s="1"/>
  <c r="M100" i="6" s="1"/>
  <c r="N100" i="6" s="1"/>
  <c r="E99" i="6"/>
  <c r="F99" i="6" s="1"/>
  <c r="G99" i="6" s="1"/>
  <c r="H99" i="6" s="1"/>
  <c r="I99" i="6" s="1"/>
  <c r="J99" i="6" s="1"/>
  <c r="K99" i="6" s="1"/>
  <c r="L99" i="6" s="1"/>
  <c r="M99" i="6" s="1"/>
  <c r="N99" i="6" s="1"/>
  <c r="E98" i="6"/>
  <c r="F98" i="6" s="1"/>
  <c r="G98" i="6" s="1"/>
  <c r="H98" i="6" s="1"/>
  <c r="I98" i="6" s="1"/>
  <c r="J98" i="6" s="1"/>
  <c r="K98" i="6" s="1"/>
  <c r="L98" i="6" s="1"/>
  <c r="M98" i="6" s="1"/>
  <c r="N98" i="6" s="1"/>
  <c r="E97" i="6"/>
  <c r="F97" i="6" s="1"/>
  <c r="G97" i="6" s="1"/>
  <c r="H97" i="6" s="1"/>
  <c r="I97" i="6" s="1"/>
  <c r="J97" i="6" s="1"/>
  <c r="K97" i="6" s="1"/>
  <c r="L97" i="6" s="1"/>
  <c r="M97" i="6" s="1"/>
  <c r="N97" i="6" s="1"/>
  <c r="E96" i="6"/>
  <c r="F96" i="6" s="1"/>
  <c r="G96" i="6" s="1"/>
  <c r="H96" i="6" s="1"/>
  <c r="I96" i="6" s="1"/>
  <c r="J96" i="6" s="1"/>
  <c r="K96" i="6" s="1"/>
  <c r="L96" i="6" s="1"/>
  <c r="M96" i="6" s="1"/>
  <c r="N96" i="6" s="1"/>
  <c r="E95" i="6"/>
  <c r="F95" i="6" s="1"/>
  <c r="G95" i="6" s="1"/>
  <c r="H95" i="6" s="1"/>
  <c r="I95" i="6" s="1"/>
  <c r="J95" i="6" s="1"/>
  <c r="K95" i="6" s="1"/>
  <c r="L95" i="6" s="1"/>
  <c r="M95" i="6" s="1"/>
  <c r="N95" i="6" s="1"/>
  <c r="E94" i="6"/>
  <c r="F94" i="6" s="1"/>
  <c r="G94" i="6" s="1"/>
  <c r="H94" i="6" s="1"/>
  <c r="I94" i="6" s="1"/>
  <c r="J94" i="6" s="1"/>
  <c r="K94" i="6" s="1"/>
  <c r="L94" i="6" s="1"/>
  <c r="M94" i="6" s="1"/>
  <c r="N94" i="6" s="1"/>
  <c r="E93" i="6"/>
  <c r="F93" i="6" s="1"/>
  <c r="G93" i="6" s="1"/>
  <c r="H93" i="6" s="1"/>
  <c r="I93" i="6" s="1"/>
  <c r="J93" i="6" s="1"/>
  <c r="K93" i="6" s="1"/>
  <c r="L93" i="6" s="1"/>
  <c r="M93" i="6" s="1"/>
  <c r="N93" i="6" s="1"/>
  <c r="E92" i="6"/>
  <c r="F92" i="6" s="1"/>
  <c r="G92" i="6" s="1"/>
  <c r="H92" i="6" s="1"/>
  <c r="I92" i="6" s="1"/>
  <c r="J92" i="6" s="1"/>
  <c r="K92" i="6" s="1"/>
  <c r="L92" i="6" s="1"/>
  <c r="M92" i="6" s="1"/>
  <c r="N92" i="6" s="1"/>
  <c r="E91" i="6"/>
  <c r="F91" i="6" s="1"/>
  <c r="G91" i="6" s="1"/>
  <c r="H91" i="6" s="1"/>
  <c r="I91" i="6" s="1"/>
  <c r="J91" i="6" s="1"/>
  <c r="K91" i="6" s="1"/>
  <c r="L91" i="6" s="1"/>
  <c r="M91" i="6" s="1"/>
  <c r="N91" i="6" s="1"/>
  <c r="AB91" i="6" s="1"/>
  <c r="AD91" i="6" s="1"/>
  <c r="E90" i="6"/>
  <c r="F90" i="6" s="1"/>
  <c r="G90" i="6" s="1"/>
  <c r="H90" i="6" s="1"/>
  <c r="I90" i="6" s="1"/>
  <c r="J90" i="6" s="1"/>
  <c r="K90" i="6" s="1"/>
  <c r="L90" i="6" s="1"/>
  <c r="M90" i="6" s="1"/>
  <c r="N90" i="6" s="1"/>
  <c r="AB90" i="6" s="1"/>
  <c r="AD90" i="6" s="1"/>
  <c r="E89" i="6"/>
  <c r="F89" i="6" s="1"/>
  <c r="G89" i="6" s="1"/>
  <c r="H89" i="6" s="1"/>
  <c r="I89" i="6" s="1"/>
  <c r="J89" i="6" s="1"/>
  <c r="K89" i="6" s="1"/>
  <c r="L89" i="6" s="1"/>
  <c r="M89" i="6" s="1"/>
  <c r="N89" i="6" s="1"/>
  <c r="E88" i="6"/>
  <c r="F88" i="6" s="1"/>
  <c r="G88" i="6" s="1"/>
  <c r="H88" i="6" s="1"/>
  <c r="I88" i="6" s="1"/>
  <c r="J88" i="6" s="1"/>
  <c r="K88" i="6" s="1"/>
  <c r="L88" i="6" s="1"/>
  <c r="M88" i="6" s="1"/>
  <c r="N88" i="6" s="1"/>
  <c r="E87" i="6"/>
  <c r="F87" i="6" s="1"/>
  <c r="G87" i="6" s="1"/>
  <c r="H87" i="6" s="1"/>
  <c r="I87" i="6" s="1"/>
  <c r="J87" i="6" s="1"/>
  <c r="K87" i="6" s="1"/>
  <c r="L87" i="6" s="1"/>
  <c r="M87" i="6" s="1"/>
  <c r="N87" i="6" s="1"/>
  <c r="E86" i="6"/>
  <c r="F86" i="6" s="1"/>
  <c r="G86" i="6" s="1"/>
  <c r="H86" i="6" s="1"/>
  <c r="I86" i="6" s="1"/>
  <c r="J86" i="6" s="1"/>
  <c r="K86" i="6" s="1"/>
  <c r="L86" i="6" s="1"/>
  <c r="M86" i="6" s="1"/>
  <c r="N86" i="6" s="1"/>
  <c r="E85" i="6"/>
  <c r="F85" i="6" s="1"/>
  <c r="G85" i="6" s="1"/>
  <c r="H85" i="6" s="1"/>
  <c r="I85" i="6" s="1"/>
  <c r="J85" i="6" s="1"/>
  <c r="K85" i="6" s="1"/>
  <c r="L85" i="6" s="1"/>
  <c r="M85" i="6" s="1"/>
  <c r="N85" i="6" s="1"/>
  <c r="E84" i="6"/>
  <c r="F84" i="6" s="1"/>
  <c r="G84" i="6" s="1"/>
  <c r="H84" i="6" s="1"/>
  <c r="I84" i="6" s="1"/>
  <c r="J84" i="6" s="1"/>
  <c r="K84" i="6" s="1"/>
  <c r="L84" i="6" s="1"/>
  <c r="M84" i="6" s="1"/>
  <c r="N84" i="6" s="1"/>
  <c r="E83" i="6"/>
  <c r="F83" i="6" s="1"/>
  <c r="G83" i="6" s="1"/>
  <c r="H83" i="6" s="1"/>
  <c r="I83" i="6" s="1"/>
  <c r="J83" i="6" s="1"/>
  <c r="K83" i="6" s="1"/>
  <c r="L83" i="6" s="1"/>
  <c r="M83" i="6" s="1"/>
  <c r="N83" i="6" s="1"/>
  <c r="E82" i="6"/>
  <c r="F82" i="6" s="1"/>
  <c r="G82" i="6" s="1"/>
  <c r="H82" i="6" s="1"/>
  <c r="I82" i="6" s="1"/>
  <c r="J82" i="6" s="1"/>
  <c r="K82" i="6" s="1"/>
  <c r="L82" i="6" s="1"/>
  <c r="M82" i="6" s="1"/>
  <c r="N82" i="6" s="1"/>
  <c r="E81" i="6"/>
  <c r="F81" i="6" s="1"/>
  <c r="G81" i="6" s="1"/>
  <c r="H81" i="6" s="1"/>
  <c r="I81" i="6" s="1"/>
  <c r="J81" i="6" s="1"/>
  <c r="K81" i="6" s="1"/>
  <c r="L81" i="6" s="1"/>
  <c r="M81" i="6" s="1"/>
  <c r="N81" i="6" s="1"/>
  <c r="E80" i="6"/>
  <c r="F80" i="6" s="1"/>
  <c r="G80" i="6" s="1"/>
  <c r="H80" i="6" s="1"/>
  <c r="I80" i="6" s="1"/>
  <c r="J80" i="6" s="1"/>
  <c r="K80" i="6" s="1"/>
  <c r="L80" i="6" s="1"/>
  <c r="M80" i="6" s="1"/>
  <c r="N80" i="6" s="1"/>
  <c r="E79" i="6"/>
  <c r="F79" i="6" s="1"/>
  <c r="G79" i="6" s="1"/>
  <c r="H79" i="6" s="1"/>
  <c r="I79" i="6" s="1"/>
  <c r="J79" i="6" s="1"/>
  <c r="K79" i="6" s="1"/>
  <c r="L79" i="6" s="1"/>
  <c r="M79" i="6" s="1"/>
  <c r="N79" i="6" s="1"/>
  <c r="AB79" i="6" s="1"/>
  <c r="AD79" i="6" s="1"/>
  <c r="E78" i="6"/>
  <c r="F78" i="6" s="1"/>
  <c r="G78" i="6" s="1"/>
  <c r="H78" i="6" s="1"/>
  <c r="I78" i="6" s="1"/>
  <c r="J78" i="6" s="1"/>
  <c r="K78" i="6" s="1"/>
  <c r="L78" i="6" s="1"/>
  <c r="M78" i="6" s="1"/>
  <c r="N78" i="6" s="1"/>
  <c r="AB78" i="6" s="1"/>
  <c r="AD78" i="6" s="1"/>
  <c r="E77" i="6"/>
  <c r="F77" i="6" s="1"/>
  <c r="G77" i="6" s="1"/>
  <c r="H77" i="6" s="1"/>
  <c r="I77" i="6" s="1"/>
  <c r="J77" i="6" s="1"/>
  <c r="K77" i="6" s="1"/>
  <c r="L77" i="6" s="1"/>
  <c r="M77" i="6" s="1"/>
  <c r="N77" i="6" s="1"/>
  <c r="AB77" i="6" s="1"/>
  <c r="E76" i="6"/>
  <c r="F76" i="6" s="1"/>
  <c r="G76" i="6" s="1"/>
  <c r="H76" i="6" s="1"/>
  <c r="I76" i="6" s="1"/>
  <c r="J76" i="6" s="1"/>
  <c r="K76" i="6" s="1"/>
  <c r="L76" i="6" s="1"/>
  <c r="M76" i="6" s="1"/>
  <c r="N76" i="6" s="1"/>
  <c r="E75" i="6"/>
  <c r="F75" i="6" s="1"/>
  <c r="G75" i="6" s="1"/>
  <c r="H75" i="6" s="1"/>
  <c r="I75" i="6" s="1"/>
  <c r="J75" i="6" s="1"/>
  <c r="K75" i="6" s="1"/>
  <c r="L75" i="6" s="1"/>
  <c r="M75" i="6" s="1"/>
  <c r="N75" i="6" s="1"/>
  <c r="E74" i="6"/>
  <c r="F74" i="6" s="1"/>
  <c r="G74" i="6" s="1"/>
  <c r="H74" i="6" s="1"/>
  <c r="I74" i="6" s="1"/>
  <c r="J74" i="6" s="1"/>
  <c r="K74" i="6" s="1"/>
  <c r="L74" i="6" s="1"/>
  <c r="M74" i="6" s="1"/>
  <c r="N74" i="6" s="1"/>
  <c r="E73" i="6"/>
  <c r="F73" i="6" s="1"/>
  <c r="G73" i="6" s="1"/>
  <c r="H73" i="6" s="1"/>
  <c r="I73" i="6" s="1"/>
  <c r="J73" i="6" s="1"/>
  <c r="K73" i="6" s="1"/>
  <c r="L73" i="6" s="1"/>
  <c r="M73" i="6" s="1"/>
  <c r="N73" i="6" s="1"/>
  <c r="E72" i="6"/>
  <c r="F72" i="6" s="1"/>
  <c r="G72" i="6" s="1"/>
  <c r="H72" i="6" s="1"/>
  <c r="I72" i="6" s="1"/>
  <c r="J72" i="6" s="1"/>
  <c r="K72" i="6" s="1"/>
  <c r="L72" i="6" s="1"/>
  <c r="M72" i="6" s="1"/>
  <c r="N72" i="6" s="1"/>
  <c r="E71" i="6"/>
  <c r="F71" i="6" s="1"/>
  <c r="G71" i="6" s="1"/>
  <c r="H71" i="6" s="1"/>
  <c r="I71" i="6" s="1"/>
  <c r="J71" i="6" s="1"/>
  <c r="K71" i="6" s="1"/>
  <c r="L71" i="6" s="1"/>
  <c r="M71" i="6" s="1"/>
  <c r="N71" i="6" s="1"/>
  <c r="AB71" i="6" s="1"/>
  <c r="E70" i="6"/>
  <c r="F70" i="6" s="1"/>
  <c r="G70" i="6" s="1"/>
  <c r="H70" i="6" s="1"/>
  <c r="I70" i="6" s="1"/>
  <c r="J70" i="6" s="1"/>
  <c r="K70" i="6" s="1"/>
  <c r="L70" i="6" s="1"/>
  <c r="M70" i="6" s="1"/>
  <c r="N70" i="6" s="1"/>
  <c r="E69" i="6"/>
  <c r="F69" i="6" s="1"/>
  <c r="G69" i="6" s="1"/>
  <c r="H69" i="6" s="1"/>
  <c r="I69" i="6" s="1"/>
  <c r="J69" i="6" s="1"/>
  <c r="K69" i="6" s="1"/>
  <c r="L69" i="6" s="1"/>
  <c r="M69" i="6" s="1"/>
  <c r="N69" i="6" s="1"/>
  <c r="E68" i="6"/>
  <c r="F68" i="6" s="1"/>
  <c r="G68" i="6" s="1"/>
  <c r="H68" i="6" s="1"/>
  <c r="I68" i="6" s="1"/>
  <c r="J68" i="6" s="1"/>
  <c r="K68" i="6" s="1"/>
  <c r="L68" i="6" s="1"/>
  <c r="M68" i="6" s="1"/>
  <c r="N68" i="6" s="1"/>
  <c r="E67" i="6"/>
  <c r="F67" i="6" s="1"/>
  <c r="G67" i="6" s="1"/>
  <c r="H67" i="6" s="1"/>
  <c r="I67" i="6" s="1"/>
  <c r="J67" i="6" s="1"/>
  <c r="K67" i="6" s="1"/>
  <c r="L67" i="6" s="1"/>
  <c r="M67" i="6" s="1"/>
  <c r="N67" i="6" s="1"/>
  <c r="AB67" i="6" s="1"/>
  <c r="AD67" i="6" s="1"/>
  <c r="E66" i="6"/>
  <c r="F66" i="6" s="1"/>
  <c r="G66" i="6" s="1"/>
  <c r="H66" i="6" s="1"/>
  <c r="I66" i="6" s="1"/>
  <c r="J66" i="6" s="1"/>
  <c r="K66" i="6" s="1"/>
  <c r="L66" i="6" s="1"/>
  <c r="M66" i="6" s="1"/>
  <c r="N66" i="6" s="1"/>
  <c r="AB66" i="6" s="1"/>
  <c r="AD66" i="6" s="1"/>
  <c r="E65" i="6"/>
  <c r="F65" i="6" s="1"/>
  <c r="G65" i="6" s="1"/>
  <c r="H65" i="6" s="1"/>
  <c r="I65" i="6" s="1"/>
  <c r="J65" i="6" s="1"/>
  <c r="K65" i="6" s="1"/>
  <c r="L65" i="6" s="1"/>
  <c r="M65" i="6" s="1"/>
  <c r="N65" i="6" s="1"/>
  <c r="AB65" i="6" s="1"/>
  <c r="E64" i="6"/>
  <c r="F64" i="6" s="1"/>
  <c r="G64" i="6" s="1"/>
  <c r="H64" i="6" s="1"/>
  <c r="I64" i="6" s="1"/>
  <c r="J64" i="6" s="1"/>
  <c r="K64" i="6" s="1"/>
  <c r="L64" i="6" s="1"/>
  <c r="M64" i="6" s="1"/>
  <c r="N64" i="6" s="1"/>
  <c r="E63" i="6"/>
  <c r="F63" i="6" s="1"/>
  <c r="G63" i="6" s="1"/>
  <c r="H63" i="6" s="1"/>
  <c r="I63" i="6" s="1"/>
  <c r="J63" i="6" s="1"/>
  <c r="K63" i="6" s="1"/>
  <c r="L63" i="6" s="1"/>
  <c r="M63" i="6" s="1"/>
  <c r="N63" i="6" s="1"/>
  <c r="E62" i="6"/>
  <c r="F62" i="6" s="1"/>
  <c r="G62" i="6" s="1"/>
  <c r="H62" i="6" s="1"/>
  <c r="I62" i="6" s="1"/>
  <c r="J62" i="6" s="1"/>
  <c r="K62" i="6" s="1"/>
  <c r="L62" i="6" s="1"/>
  <c r="M62" i="6" s="1"/>
  <c r="N62" i="6" s="1"/>
  <c r="E61" i="6"/>
  <c r="F61" i="6" s="1"/>
  <c r="G61" i="6" s="1"/>
  <c r="H61" i="6" s="1"/>
  <c r="I61" i="6" s="1"/>
  <c r="J61" i="6" s="1"/>
  <c r="K61" i="6" s="1"/>
  <c r="L61" i="6" s="1"/>
  <c r="M61" i="6" s="1"/>
  <c r="N61" i="6" s="1"/>
  <c r="E60" i="6"/>
  <c r="F60" i="6" s="1"/>
  <c r="G60" i="6" s="1"/>
  <c r="H60" i="6" s="1"/>
  <c r="I60" i="6" s="1"/>
  <c r="J60" i="6" s="1"/>
  <c r="K60" i="6" s="1"/>
  <c r="L60" i="6" s="1"/>
  <c r="M60" i="6" s="1"/>
  <c r="N60" i="6" s="1"/>
  <c r="E59" i="6"/>
  <c r="F59" i="6" s="1"/>
  <c r="G59" i="6" s="1"/>
  <c r="H59" i="6" s="1"/>
  <c r="I59" i="6" s="1"/>
  <c r="J59" i="6" s="1"/>
  <c r="K59" i="6" s="1"/>
  <c r="L59" i="6" s="1"/>
  <c r="M59" i="6" s="1"/>
  <c r="N59" i="6" s="1"/>
  <c r="AB59" i="6" s="1"/>
  <c r="E58" i="6"/>
  <c r="F58" i="6" s="1"/>
  <c r="G58" i="6" s="1"/>
  <c r="H58" i="6" s="1"/>
  <c r="I58" i="6" s="1"/>
  <c r="J58" i="6" s="1"/>
  <c r="K58" i="6" s="1"/>
  <c r="L58" i="6" s="1"/>
  <c r="M58" i="6" s="1"/>
  <c r="N58" i="6" s="1"/>
  <c r="E57" i="6"/>
  <c r="F57" i="6" s="1"/>
  <c r="G57" i="6" s="1"/>
  <c r="H57" i="6" s="1"/>
  <c r="I57" i="6" s="1"/>
  <c r="J57" i="6" s="1"/>
  <c r="K57" i="6" s="1"/>
  <c r="L57" i="6" s="1"/>
  <c r="M57" i="6" s="1"/>
  <c r="N57" i="6" s="1"/>
  <c r="E56" i="6"/>
  <c r="F56" i="6" s="1"/>
  <c r="G56" i="6" s="1"/>
  <c r="H56" i="6" s="1"/>
  <c r="I56" i="6" s="1"/>
  <c r="J56" i="6" s="1"/>
  <c r="K56" i="6" s="1"/>
  <c r="L56" i="6" s="1"/>
  <c r="M56" i="6" s="1"/>
  <c r="N56" i="6" s="1"/>
  <c r="E55" i="6"/>
  <c r="F55" i="6" s="1"/>
  <c r="G55" i="6" s="1"/>
  <c r="H55" i="6" s="1"/>
  <c r="I55" i="6" s="1"/>
  <c r="J55" i="6" s="1"/>
  <c r="K55" i="6" s="1"/>
  <c r="L55" i="6" s="1"/>
  <c r="M55" i="6" s="1"/>
  <c r="N55" i="6" s="1"/>
  <c r="AB55" i="6" s="1"/>
  <c r="AD55" i="6" s="1"/>
  <c r="E54" i="6"/>
  <c r="F54" i="6" s="1"/>
  <c r="G54" i="6" s="1"/>
  <c r="H54" i="6" s="1"/>
  <c r="I54" i="6" s="1"/>
  <c r="J54" i="6" s="1"/>
  <c r="K54" i="6" s="1"/>
  <c r="L54" i="6" s="1"/>
  <c r="M54" i="6" s="1"/>
  <c r="N54" i="6" s="1"/>
  <c r="AB54" i="6" s="1"/>
  <c r="AD54" i="6" s="1"/>
  <c r="E53" i="6"/>
  <c r="F53" i="6" s="1"/>
  <c r="G53" i="6" s="1"/>
  <c r="H53" i="6" s="1"/>
  <c r="I53" i="6" s="1"/>
  <c r="J53" i="6" s="1"/>
  <c r="K53" i="6" s="1"/>
  <c r="L53" i="6" s="1"/>
  <c r="M53" i="6" s="1"/>
  <c r="N53" i="6" s="1"/>
  <c r="AB53" i="6" s="1"/>
  <c r="E52" i="6"/>
  <c r="F52" i="6" s="1"/>
  <c r="G52" i="6" s="1"/>
  <c r="H52" i="6" s="1"/>
  <c r="I52" i="6" s="1"/>
  <c r="J52" i="6" s="1"/>
  <c r="K52" i="6" s="1"/>
  <c r="L52" i="6" s="1"/>
  <c r="M52" i="6" s="1"/>
  <c r="N52" i="6" s="1"/>
  <c r="E51" i="6"/>
  <c r="F51" i="6" s="1"/>
  <c r="G51" i="6" s="1"/>
  <c r="H51" i="6" s="1"/>
  <c r="I51" i="6" s="1"/>
  <c r="J51" i="6" s="1"/>
  <c r="K51" i="6" s="1"/>
  <c r="L51" i="6" s="1"/>
  <c r="M51" i="6" s="1"/>
  <c r="N51" i="6" s="1"/>
  <c r="E50" i="6"/>
  <c r="F50" i="6" s="1"/>
  <c r="G50" i="6" s="1"/>
  <c r="H50" i="6" s="1"/>
  <c r="I50" i="6" s="1"/>
  <c r="J50" i="6" s="1"/>
  <c r="K50" i="6" s="1"/>
  <c r="L50" i="6" s="1"/>
  <c r="M50" i="6" s="1"/>
  <c r="N50" i="6" s="1"/>
  <c r="E49" i="6"/>
  <c r="F49" i="6" s="1"/>
  <c r="G49" i="6" s="1"/>
  <c r="H49" i="6" s="1"/>
  <c r="I49" i="6" s="1"/>
  <c r="J49" i="6" s="1"/>
  <c r="K49" i="6" s="1"/>
  <c r="L49" i="6" s="1"/>
  <c r="M49" i="6" s="1"/>
  <c r="N49" i="6" s="1"/>
  <c r="E48" i="6"/>
  <c r="F48" i="6" s="1"/>
  <c r="G48" i="6" s="1"/>
  <c r="H48" i="6" s="1"/>
  <c r="I48" i="6" s="1"/>
  <c r="J48" i="6" s="1"/>
  <c r="K48" i="6" s="1"/>
  <c r="L48" i="6" s="1"/>
  <c r="M48" i="6" s="1"/>
  <c r="N48" i="6" s="1"/>
  <c r="E47" i="6"/>
  <c r="F47" i="6" s="1"/>
  <c r="G47" i="6" s="1"/>
  <c r="H47" i="6" s="1"/>
  <c r="I47" i="6" s="1"/>
  <c r="J47" i="6" s="1"/>
  <c r="K47" i="6" s="1"/>
  <c r="L47" i="6" s="1"/>
  <c r="M47" i="6" s="1"/>
  <c r="N47" i="6" s="1"/>
  <c r="AB47" i="6" s="1"/>
  <c r="E46" i="6"/>
  <c r="F46" i="6" s="1"/>
  <c r="G46" i="6" s="1"/>
  <c r="H46" i="6" s="1"/>
  <c r="I46" i="6" s="1"/>
  <c r="J46" i="6" s="1"/>
  <c r="K46" i="6" s="1"/>
  <c r="L46" i="6" s="1"/>
  <c r="M46" i="6" s="1"/>
  <c r="N46" i="6" s="1"/>
  <c r="E45" i="6"/>
  <c r="F45" i="6" s="1"/>
  <c r="G45" i="6" s="1"/>
  <c r="H45" i="6" s="1"/>
  <c r="I45" i="6" s="1"/>
  <c r="J45" i="6" s="1"/>
  <c r="K45" i="6" s="1"/>
  <c r="L45" i="6" s="1"/>
  <c r="M45" i="6" s="1"/>
  <c r="N45" i="6" s="1"/>
  <c r="E44" i="6"/>
  <c r="F44" i="6" s="1"/>
  <c r="G44" i="6" s="1"/>
  <c r="H44" i="6" s="1"/>
  <c r="I44" i="6" s="1"/>
  <c r="J44" i="6" s="1"/>
  <c r="K44" i="6" s="1"/>
  <c r="L44" i="6" s="1"/>
  <c r="M44" i="6" s="1"/>
  <c r="N44" i="6" s="1"/>
  <c r="E43" i="6"/>
  <c r="F43" i="6" s="1"/>
  <c r="G43" i="6" s="1"/>
  <c r="H43" i="6" s="1"/>
  <c r="I43" i="6" s="1"/>
  <c r="J43" i="6" s="1"/>
  <c r="K43" i="6" s="1"/>
  <c r="L43" i="6" s="1"/>
  <c r="M43" i="6" s="1"/>
  <c r="N43" i="6" s="1"/>
  <c r="AB43" i="6" s="1"/>
  <c r="AD43" i="6" s="1"/>
  <c r="E42" i="6"/>
  <c r="F42" i="6" s="1"/>
  <c r="G42" i="6" s="1"/>
  <c r="H42" i="6" s="1"/>
  <c r="I42" i="6" s="1"/>
  <c r="J42" i="6" s="1"/>
  <c r="K42" i="6" s="1"/>
  <c r="L42" i="6" s="1"/>
  <c r="M42" i="6" s="1"/>
  <c r="N42" i="6" s="1"/>
  <c r="AB42" i="6" s="1"/>
  <c r="AD42" i="6" s="1"/>
  <c r="E41" i="6"/>
  <c r="F41" i="6" s="1"/>
  <c r="G41" i="6" s="1"/>
  <c r="H41" i="6" s="1"/>
  <c r="I41" i="6" s="1"/>
  <c r="J41" i="6" s="1"/>
  <c r="K41" i="6" s="1"/>
  <c r="L41" i="6" s="1"/>
  <c r="M41" i="6" s="1"/>
  <c r="N41" i="6" s="1"/>
  <c r="E40" i="6"/>
  <c r="F40" i="6" s="1"/>
  <c r="G40" i="6" s="1"/>
  <c r="H40" i="6" s="1"/>
  <c r="I40" i="6" s="1"/>
  <c r="J40" i="6" s="1"/>
  <c r="K40" i="6" s="1"/>
  <c r="L40" i="6" s="1"/>
  <c r="M40" i="6" s="1"/>
  <c r="N40" i="6" s="1"/>
  <c r="E39" i="6"/>
  <c r="F39" i="6" s="1"/>
  <c r="G39" i="6" s="1"/>
  <c r="H39" i="6" s="1"/>
  <c r="I39" i="6" s="1"/>
  <c r="J39" i="6" s="1"/>
  <c r="K39" i="6" s="1"/>
  <c r="L39" i="6" s="1"/>
  <c r="M39" i="6" s="1"/>
  <c r="N39" i="6" s="1"/>
  <c r="E38" i="6"/>
  <c r="F38" i="6" s="1"/>
  <c r="G38" i="6" s="1"/>
  <c r="H38" i="6" s="1"/>
  <c r="I38" i="6" s="1"/>
  <c r="J38" i="6" s="1"/>
  <c r="K38" i="6" s="1"/>
  <c r="L38" i="6" s="1"/>
  <c r="M38" i="6" s="1"/>
  <c r="N38" i="6" s="1"/>
  <c r="E37" i="6"/>
  <c r="F37" i="6" s="1"/>
  <c r="G37" i="6" s="1"/>
  <c r="H37" i="6" s="1"/>
  <c r="I37" i="6" s="1"/>
  <c r="J37" i="6" s="1"/>
  <c r="K37" i="6" s="1"/>
  <c r="L37" i="6" s="1"/>
  <c r="M37" i="6" s="1"/>
  <c r="N37" i="6" s="1"/>
  <c r="E36" i="6"/>
  <c r="F36" i="6" s="1"/>
  <c r="G36" i="6" s="1"/>
  <c r="H36" i="6" s="1"/>
  <c r="I36" i="6" s="1"/>
  <c r="J36" i="6" s="1"/>
  <c r="K36" i="6" s="1"/>
  <c r="L36" i="6" s="1"/>
  <c r="M36" i="6" s="1"/>
  <c r="N36" i="6" s="1"/>
  <c r="E35" i="6"/>
  <c r="F35" i="6" s="1"/>
  <c r="G35" i="6" s="1"/>
  <c r="H35" i="6" s="1"/>
  <c r="I35" i="6" s="1"/>
  <c r="J35" i="6" s="1"/>
  <c r="K35" i="6" s="1"/>
  <c r="L35" i="6" s="1"/>
  <c r="M35" i="6" s="1"/>
  <c r="N35" i="6" s="1"/>
  <c r="AB35" i="6" s="1"/>
  <c r="E34" i="6"/>
  <c r="F34" i="6" s="1"/>
  <c r="G34" i="6" s="1"/>
  <c r="H34" i="6" s="1"/>
  <c r="I34" i="6" s="1"/>
  <c r="J34" i="6" s="1"/>
  <c r="K34" i="6" s="1"/>
  <c r="L34" i="6" s="1"/>
  <c r="M34" i="6" s="1"/>
  <c r="N34" i="6" s="1"/>
  <c r="E33" i="6"/>
  <c r="F33" i="6" s="1"/>
  <c r="G33" i="6" s="1"/>
  <c r="H33" i="6" s="1"/>
  <c r="I33" i="6" s="1"/>
  <c r="J33" i="6" s="1"/>
  <c r="K33" i="6" s="1"/>
  <c r="L33" i="6" s="1"/>
  <c r="M33" i="6" s="1"/>
  <c r="N33" i="6" s="1"/>
  <c r="E32" i="6"/>
  <c r="F32" i="6" s="1"/>
  <c r="G32" i="6" s="1"/>
  <c r="H32" i="6" s="1"/>
  <c r="I32" i="6" s="1"/>
  <c r="J32" i="6" s="1"/>
  <c r="K32" i="6" s="1"/>
  <c r="L32" i="6" s="1"/>
  <c r="M32" i="6" s="1"/>
  <c r="N32" i="6" s="1"/>
  <c r="E31" i="6"/>
  <c r="F31" i="6" s="1"/>
  <c r="G31" i="6" s="1"/>
  <c r="H31" i="6" s="1"/>
  <c r="I31" i="6" s="1"/>
  <c r="J31" i="6" s="1"/>
  <c r="K31" i="6" s="1"/>
  <c r="L31" i="6" s="1"/>
  <c r="M31" i="6" s="1"/>
  <c r="N31" i="6" s="1"/>
  <c r="AB31" i="6" s="1"/>
  <c r="AD31" i="6" s="1"/>
  <c r="E30" i="6"/>
  <c r="F30" i="6" s="1"/>
  <c r="G30" i="6" s="1"/>
  <c r="H30" i="6" s="1"/>
  <c r="I30" i="6" s="1"/>
  <c r="J30" i="6" s="1"/>
  <c r="K30" i="6" s="1"/>
  <c r="L30" i="6" s="1"/>
  <c r="M30" i="6" s="1"/>
  <c r="N30" i="6" s="1"/>
  <c r="AB30" i="6" s="1"/>
  <c r="AD30" i="6" s="1"/>
  <c r="E29" i="6"/>
  <c r="F29" i="6" s="1"/>
  <c r="G29" i="6" s="1"/>
  <c r="H29" i="6" s="1"/>
  <c r="I29" i="6" s="1"/>
  <c r="J29" i="6" s="1"/>
  <c r="K29" i="6" s="1"/>
  <c r="L29" i="6" s="1"/>
  <c r="M29" i="6" s="1"/>
  <c r="N29" i="6" s="1"/>
  <c r="AB29" i="6" s="1"/>
  <c r="E28" i="6"/>
  <c r="F28" i="6" s="1"/>
  <c r="G28" i="6" s="1"/>
  <c r="H28" i="6" s="1"/>
  <c r="I28" i="6" s="1"/>
  <c r="J28" i="6" s="1"/>
  <c r="K28" i="6" s="1"/>
  <c r="L28" i="6" s="1"/>
  <c r="M28" i="6" s="1"/>
  <c r="N28" i="6" s="1"/>
  <c r="E27" i="6"/>
  <c r="F27" i="6" s="1"/>
  <c r="G27" i="6" s="1"/>
  <c r="H27" i="6" s="1"/>
  <c r="I27" i="6" s="1"/>
  <c r="J27" i="6" s="1"/>
  <c r="K27" i="6" s="1"/>
  <c r="L27" i="6" s="1"/>
  <c r="M27" i="6" s="1"/>
  <c r="N27" i="6" s="1"/>
  <c r="E26" i="6"/>
  <c r="F26" i="6" s="1"/>
  <c r="G26" i="6" s="1"/>
  <c r="H26" i="6" s="1"/>
  <c r="I26" i="6" s="1"/>
  <c r="J26" i="6" s="1"/>
  <c r="K26" i="6" s="1"/>
  <c r="L26" i="6" s="1"/>
  <c r="M26" i="6" s="1"/>
  <c r="N26" i="6" s="1"/>
  <c r="E25" i="6"/>
  <c r="F25" i="6" s="1"/>
  <c r="G25" i="6" s="1"/>
  <c r="H25" i="6" s="1"/>
  <c r="I25" i="6" s="1"/>
  <c r="J25" i="6" s="1"/>
  <c r="K25" i="6" s="1"/>
  <c r="L25" i="6" s="1"/>
  <c r="M25" i="6" s="1"/>
  <c r="N25" i="6" s="1"/>
  <c r="E24" i="6"/>
  <c r="F24" i="6" s="1"/>
  <c r="G24" i="6" s="1"/>
  <c r="H24" i="6" s="1"/>
  <c r="I24" i="6" s="1"/>
  <c r="J24" i="6" s="1"/>
  <c r="K24" i="6" s="1"/>
  <c r="L24" i="6" s="1"/>
  <c r="M24" i="6" s="1"/>
  <c r="N24" i="6" s="1"/>
  <c r="E23" i="6"/>
  <c r="F23" i="6" s="1"/>
  <c r="G23" i="6" s="1"/>
  <c r="H23" i="6" s="1"/>
  <c r="I23" i="6" s="1"/>
  <c r="J23" i="6" s="1"/>
  <c r="K23" i="6" s="1"/>
  <c r="L23" i="6" s="1"/>
  <c r="M23" i="6" s="1"/>
  <c r="N23" i="6" s="1"/>
  <c r="AB23" i="6" s="1"/>
  <c r="E22" i="6"/>
  <c r="F22" i="6" s="1"/>
  <c r="G22" i="6" s="1"/>
  <c r="H22" i="6" s="1"/>
  <c r="I22" i="6" s="1"/>
  <c r="J22" i="6" s="1"/>
  <c r="K22" i="6" s="1"/>
  <c r="L22" i="6" s="1"/>
  <c r="M22" i="6" s="1"/>
  <c r="N22" i="6" s="1"/>
  <c r="E21" i="6"/>
  <c r="F21" i="6" s="1"/>
  <c r="G21" i="6" s="1"/>
  <c r="H21" i="6" s="1"/>
  <c r="I21" i="6" s="1"/>
  <c r="J21" i="6" s="1"/>
  <c r="K21" i="6" s="1"/>
  <c r="L21" i="6" s="1"/>
  <c r="M21" i="6" s="1"/>
  <c r="N21" i="6" s="1"/>
  <c r="E20" i="6"/>
  <c r="F20" i="6" s="1"/>
  <c r="G20" i="6" s="1"/>
  <c r="H20" i="6" s="1"/>
  <c r="I20" i="6" s="1"/>
  <c r="J20" i="6" s="1"/>
  <c r="K20" i="6" s="1"/>
  <c r="L20" i="6" s="1"/>
  <c r="M20" i="6" s="1"/>
  <c r="N20" i="6" s="1"/>
  <c r="E19" i="6"/>
  <c r="F19" i="6" s="1"/>
  <c r="G19" i="6" s="1"/>
  <c r="H19" i="6" s="1"/>
  <c r="I19" i="6" s="1"/>
  <c r="J19" i="6" s="1"/>
  <c r="K19" i="6" s="1"/>
  <c r="L19" i="6" s="1"/>
  <c r="M19" i="6" s="1"/>
  <c r="N19" i="6" s="1"/>
  <c r="AB19" i="6" s="1"/>
  <c r="AD19" i="6" s="1"/>
  <c r="E18" i="6"/>
  <c r="F18" i="6" s="1"/>
  <c r="G18" i="6" s="1"/>
  <c r="H18" i="6" s="1"/>
  <c r="I18" i="6" s="1"/>
  <c r="J18" i="6" s="1"/>
  <c r="K18" i="6" s="1"/>
  <c r="L18" i="6" s="1"/>
  <c r="M18" i="6" s="1"/>
  <c r="N18" i="6" s="1"/>
  <c r="AB18" i="6" s="1"/>
  <c r="AD18" i="6" s="1"/>
  <c r="E17" i="6"/>
  <c r="F17" i="6" s="1"/>
  <c r="G17" i="6" s="1"/>
  <c r="H17" i="6" s="1"/>
  <c r="I17" i="6" s="1"/>
  <c r="J17" i="6" s="1"/>
  <c r="K17" i="6" s="1"/>
  <c r="L17" i="6" s="1"/>
  <c r="M17" i="6" s="1"/>
  <c r="N17" i="6" s="1"/>
  <c r="E16" i="6"/>
  <c r="F16" i="6" s="1"/>
  <c r="G16" i="6" s="1"/>
  <c r="H16" i="6" s="1"/>
  <c r="I16" i="6" s="1"/>
  <c r="J16" i="6" s="1"/>
  <c r="K16" i="6" s="1"/>
  <c r="L16" i="6" s="1"/>
  <c r="M16" i="6" s="1"/>
  <c r="N16" i="6" s="1"/>
  <c r="E15" i="6"/>
  <c r="F15" i="6" s="1"/>
  <c r="G15" i="6" s="1"/>
  <c r="H15" i="6" s="1"/>
  <c r="I15" i="6" s="1"/>
  <c r="J15" i="6" s="1"/>
  <c r="K15" i="6" s="1"/>
  <c r="L15" i="6" s="1"/>
  <c r="M15" i="6" s="1"/>
  <c r="N15" i="6" s="1"/>
  <c r="E14" i="6"/>
  <c r="F14" i="6" s="1"/>
  <c r="G14" i="6" s="1"/>
  <c r="H14" i="6" s="1"/>
  <c r="I14" i="6" s="1"/>
  <c r="J14" i="6" s="1"/>
  <c r="K14" i="6" s="1"/>
  <c r="L14" i="6" s="1"/>
  <c r="M14" i="6" s="1"/>
  <c r="N14" i="6" s="1"/>
  <c r="E13" i="6"/>
  <c r="F13" i="6" s="1"/>
  <c r="G13" i="6" s="1"/>
  <c r="H13" i="6" s="1"/>
  <c r="I13" i="6" s="1"/>
  <c r="J13" i="6" s="1"/>
  <c r="K13" i="6" s="1"/>
  <c r="L13" i="6" s="1"/>
  <c r="M13" i="6" s="1"/>
  <c r="N13" i="6" s="1"/>
  <c r="E12" i="6"/>
  <c r="F12" i="6" s="1"/>
  <c r="G12" i="6" s="1"/>
  <c r="H12" i="6" s="1"/>
  <c r="I12" i="6" s="1"/>
  <c r="J12" i="6" s="1"/>
  <c r="K12" i="6" s="1"/>
  <c r="L12" i="6" s="1"/>
  <c r="M12" i="6" s="1"/>
  <c r="N12" i="6" s="1"/>
  <c r="E11" i="6"/>
  <c r="F11" i="6" s="1"/>
  <c r="G11" i="6" s="1"/>
  <c r="H11" i="6" s="1"/>
  <c r="I11" i="6" s="1"/>
  <c r="J11" i="6" s="1"/>
  <c r="K11" i="6" s="1"/>
  <c r="L11" i="6" s="1"/>
  <c r="M11" i="6" s="1"/>
  <c r="N11" i="6" s="1"/>
  <c r="AB11" i="6" s="1"/>
  <c r="E10" i="6"/>
  <c r="F10" i="6" s="1"/>
  <c r="G10" i="6" s="1"/>
  <c r="H10" i="6" s="1"/>
  <c r="I10" i="6" s="1"/>
  <c r="J10" i="6" s="1"/>
  <c r="K10" i="6" s="1"/>
  <c r="L10" i="6" s="1"/>
  <c r="M10" i="6" s="1"/>
  <c r="N10" i="6" s="1"/>
  <c r="E9" i="6"/>
  <c r="F9" i="6" s="1"/>
  <c r="G9" i="6" s="1"/>
  <c r="H9" i="6" s="1"/>
  <c r="I9" i="6" s="1"/>
  <c r="J9" i="6" s="1"/>
  <c r="K9" i="6" s="1"/>
  <c r="L9" i="6" s="1"/>
  <c r="M9" i="6" s="1"/>
  <c r="N9" i="6" s="1"/>
  <c r="E8" i="6"/>
  <c r="F8" i="6" s="1"/>
  <c r="G8" i="6" s="1"/>
  <c r="H8" i="6" s="1"/>
  <c r="I8" i="6" s="1"/>
  <c r="J8" i="6" s="1"/>
  <c r="K8" i="6" s="1"/>
  <c r="L8" i="6" s="1"/>
  <c r="M8" i="6" s="1"/>
  <c r="N8" i="6" s="1"/>
  <c r="E7" i="6"/>
  <c r="F7" i="6" s="1"/>
  <c r="G7" i="6" s="1"/>
  <c r="H7" i="6" s="1"/>
  <c r="I7" i="6" s="1"/>
  <c r="J7" i="6" s="1"/>
  <c r="K7" i="6" s="1"/>
  <c r="L7" i="6" s="1"/>
  <c r="M7" i="6" s="1"/>
  <c r="N7" i="6" s="1"/>
  <c r="AB7" i="6" s="1"/>
  <c r="AD7" i="6" s="1"/>
  <c r="C7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C60" i="6" s="1"/>
  <c r="C61" i="6" s="1"/>
  <c r="C62" i="6" s="1"/>
  <c r="C63" i="6" s="1"/>
  <c r="C64" i="6" s="1"/>
  <c r="C65" i="6" s="1"/>
  <c r="C66" i="6" s="1"/>
  <c r="C67" i="6" s="1"/>
  <c r="C68" i="6" s="1"/>
  <c r="C69" i="6" s="1"/>
  <c r="C70" i="6" s="1"/>
  <c r="C71" i="6" s="1"/>
  <c r="C72" i="6" s="1"/>
  <c r="C73" i="6" s="1"/>
  <c r="C74" i="6" s="1"/>
  <c r="C75" i="6" s="1"/>
  <c r="C76" i="6" s="1"/>
  <c r="C77" i="6" s="1"/>
  <c r="C78" i="6" s="1"/>
  <c r="C79" i="6" s="1"/>
  <c r="C80" i="6" s="1"/>
  <c r="C81" i="6" s="1"/>
  <c r="C82" i="6" s="1"/>
  <c r="C83" i="6" s="1"/>
  <c r="C84" i="6" s="1"/>
  <c r="C85" i="6" s="1"/>
  <c r="C86" i="6" s="1"/>
  <c r="C87" i="6" s="1"/>
  <c r="C88" i="6" s="1"/>
  <c r="C89" i="6" s="1"/>
  <c r="C90" i="6" s="1"/>
  <c r="C91" i="6" s="1"/>
  <c r="C92" i="6" s="1"/>
  <c r="C93" i="6" s="1"/>
  <c r="C94" i="6" s="1"/>
  <c r="C95" i="6" s="1"/>
  <c r="C96" i="6" s="1"/>
  <c r="C97" i="6" s="1"/>
  <c r="C98" i="6" s="1"/>
  <c r="C99" i="6" s="1"/>
  <c r="C100" i="6" s="1"/>
  <c r="C101" i="6" s="1"/>
  <c r="C102" i="6" s="1"/>
  <c r="C103" i="6" s="1"/>
  <c r="C104" i="6" s="1"/>
  <c r="C105" i="6" s="1"/>
  <c r="E6" i="6"/>
  <c r="F6" i="6" s="1"/>
  <c r="G6" i="6" s="1"/>
  <c r="H6" i="6" s="1"/>
  <c r="I6" i="6" s="1"/>
  <c r="J6" i="6" s="1"/>
  <c r="K6" i="6" s="1"/>
  <c r="L6" i="6" s="1"/>
  <c r="M6" i="6" s="1"/>
  <c r="N6" i="6" s="1"/>
  <c r="E5" i="6"/>
  <c r="F5" i="6" s="1"/>
  <c r="G5" i="6" s="1"/>
  <c r="H5" i="6" s="1"/>
  <c r="I5" i="6" s="1"/>
  <c r="J5" i="6" s="1"/>
  <c r="K5" i="6" s="1"/>
  <c r="L5" i="6" s="1"/>
  <c r="M5" i="6" s="1"/>
  <c r="N5" i="6" s="1"/>
  <c r="E105" i="5"/>
  <c r="F105" i="5" s="1"/>
  <c r="G105" i="5" s="1"/>
  <c r="H105" i="5" s="1"/>
  <c r="I105" i="5" s="1"/>
  <c r="J105" i="5" s="1"/>
  <c r="K105" i="5" s="1"/>
  <c r="L105" i="5" s="1"/>
  <c r="M105" i="5" s="1"/>
  <c r="N105" i="5" s="1"/>
  <c r="E104" i="5"/>
  <c r="F104" i="5" s="1"/>
  <c r="G104" i="5" s="1"/>
  <c r="H104" i="5" s="1"/>
  <c r="I104" i="5" s="1"/>
  <c r="J104" i="5" s="1"/>
  <c r="K104" i="5" s="1"/>
  <c r="L104" i="5" s="1"/>
  <c r="M104" i="5" s="1"/>
  <c r="N104" i="5" s="1"/>
  <c r="E103" i="5"/>
  <c r="F103" i="5" s="1"/>
  <c r="G103" i="5" s="1"/>
  <c r="H103" i="5" s="1"/>
  <c r="I103" i="5" s="1"/>
  <c r="J103" i="5" s="1"/>
  <c r="K103" i="5" s="1"/>
  <c r="L103" i="5" s="1"/>
  <c r="M103" i="5" s="1"/>
  <c r="N103" i="5" s="1"/>
  <c r="E102" i="5"/>
  <c r="F102" i="5" s="1"/>
  <c r="G102" i="5" s="1"/>
  <c r="H102" i="5" s="1"/>
  <c r="I102" i="5" s="1"/>
  <c r="J102" i="5" s="1"/>
  <c r="K102" i="5" s="1"/>
  <c r="L102" i="5" s="1"/>
  <c r="M102" i="5" s="1"/>
  <c r="N102" i="5" s="1"/>
  <c r="E101" i="5"/>
  <c r="F101" i="5" s="1"/>
  <c r="G101" i="5" s="1"/>
  <c r="H101" i="5" s="1"/>
  <c r="I101" i="5" s="1"/>
  <c r="J101" i="5" s="1"/>
  <c r="K101" i="5" s="1"/>
  <c r="L101" i="5" s="1"/>
  <c r="M101" i="5" s="1"/>
  <c r="N101" i="5" s="1"/>
  <c r="E100" i="5"/>
  <c r="F100" i="5" s="1"/>
  <c r="G100" i="5" s="1"/>
  <c r="H100" i="5" s="1"/>
  <c r="I100" i="5" s="1"/>
  <c r="J100" i="5" s="1"/>
  <c r="K100" i="5" s="1"/>
  <c r="L100" i="5" s="1"/>
  <c r="M100" i="5" s="1"/>
  <c r="N100" i="5" s="1"/>
  <c r="E99" i="5"/>
  <c r="F99" i="5" s="1"/>
  <c r="G99" i="5" s="1"/>
  <c r="H99" i="5" s="1"/>
  <c r="I99" i="5" s="1"/>
  <c r="J99" i="5" s="1"/>
  <c r="K99" i="5" s="1"/>
  <c r="L99" i="5" s="1"/>
  <c r="M99" i="5" s="1"/>
  <c r="N99" i="5" s="1"/>
  <c r="E98" i="5"/>
  <c r="F98" i="5" s="1"/>
  <c r="G98" i="5" s="1"/>
  <c r="H98" i="5" s="1"/>
  <c r="I98" i="5" s="1"/>
  <c r="J98" i="5" s="1"/>
  <c r="K98" i="5" s="1"/>
  <c r="L98" i="5" s="1"/>
  <c r="M98" i="5" s="1"/>
  <c r="N98" i="5" s="1"/>
  <c r="E97" i="5"/>
  <c r="F97" i="5" s="1"/>
  <c r="G97" i="5" s="1"/>
  <c r="H97" i="5" s="1"/>
  <c r="I97" i="5" s="1"/>
  <c r="J97" i="5" s="1"/>
  <c r="K97" i="5" s="1"/>
  <c r="L97" i="5" s="1"/>
  <c r="M97" i="5" s="1"/>
  <c r="N97" i="5" s="1"/>
  <c r="E96" i="5"/>
  <c r="F96" i="5" s="1"/>
  <c r="G96" i="5" s="1"/>
  <c r="H96" i="5" s="1"/>
  <c r="I96" i="5" s="1"/>
  <c r="J96" i="5" s="1"/>
  <c r="K96" i="5" s="1"/>
  <c r="L96" i="5" s="1"/>
  <c r="M96" i="5" s="1"/>
  <c r="N96" i="5" s="1"/>
  <c r="E95" i="5"/>
  <c r="F95" i="5" s="1"/>
  <c r="G95" i="5" s="1"/>
  <c r="H95" i="5" s="1"/>
  <c r="I95" i="5" s="1"/>
  <c r="J95" i="5" s="1"/>
  <c r="K95" i="5" s="1"/>
  <c r="L95" i="5" s="1"/>
  <c r="M95" i="5" s="1"/>
  <c r="N95" i="5" s="1"/>
  <c r="E94" i="5"/>
  <c r="F94" i="5" s="1"/>
  <c r="G94" i="5" s="1"/>
  <c r="H94" i="5" s="1"/>
  <c r="I94" i="5" s="1"/>
  <c r="J94" i="5" s="1"/>
  <c r="K94" i="5" s="1"/>
  <c r="L94" i="5" s="1"/>
  <c r="M94" i="5" s="1"/>
  <c r="N94" i="5" s="1"/>
  <c r="E93" i="5"/>
  <c r="F93" i="5" s="1"/>
  <c r="G93" i="5" s="1"/>
  <c r="H93" i="5" s="1"/>
  <c r="I93" i="5" s="1"/>
  <c r="J93" i="5" s="1"/>
  <c r="K93" i="5" s="1"/>
  <c r="L93" i="5" s="1"/>
  <c r="M93" i="5" s="1"/>
  <c r="N93" i="5" s="1"/>
  <c r="E92" i="5"/>
  <c r="F92" i="5" s="1"/>
  <c r="G92" i="5" s="1"/>
  <c r="H92" i="5" s="1"/>
  <c r="I92" i="5" s="1"/>
  <c r="J92" i="5" s="1"/>
  <c r="K92" i="5" s="1"/>
  <c r="L92" i="5" s="1"/>
  <c r="M92" i="5" s="1"/>
  <c r="N92" i="5" s="1"/>
  <c r="E91" i="5"/>
  <c r="F91" i="5" s="1"/>
  <c r="G91" i="5" s="1"/>
  <c r="H91" i="5" s="1"/>
  <c r="I91" i="5" s="1"/>
  <c r="J91" i="5" s="1"/>
  <c r="K91" i="5" s="1"/>
  <c r="L91" i="5" s="1"/>
  <c r="M91" i="5" s="1"/>
  <c r="N91" i="5" s="1"/>
  <c r="E90" i="5"/>
  <c r="F90" i="5" s="1"/>
  <c r="G90" i="5" s="1"/>
  <c r="H90" i="5" s="1"/>
  <c r="I90" i="5" s="1"/>
  <c r="J90" i="5" s="1"/>
  <c r="K90" i="5" s="1"/>
  <c r="L90" i="5" s="1"/>
  <c r="M90" i="5" s="1"/>
  <c r="N90" i="5" s="1"/>
  <c r="E89" i="5"/>
  <c r="F89" i="5" s="1"/>
  <c r="G89" i="5" s="1"/>
  <c r="H89" i="5" s="1"/>
  <c r="I89" i="5" s="1"/>
  <c r="J89" i="5" s="1"/>
  <c r="K89" i="5" s="1"/>
  <c r="L89" i="5" s="1"/>
  <c r="M89" i="5" s="1"/>
  <c r="N89" i="5" s="1"/>
  <c r="E88" i="5"/>
  <c r="F88" i="5" s="1"/>
  <c r="G88" i="5" s="1"/>
  <c r="H88" i="5" s="1"/>
  <c r="I88" i="5" s="1"/>
  <c r="J88" i="5" s="1"/>
  <c r="K88" i="5" s="1"/>
  <c r="L88" i="5" s="1"/>
  <c r="M88" i="5" s="1"/>
  <c r="N88" i="5" s="1"/>
  <c r="E87" i="5"/>
  <c r="F87" i="5" s="1"/>
  <c r="G87" i="5" s="1"/>
  <c r="H87" i="5" s="1"/>
  <c r="I87" i="5" s="1"/>
  <c r="J87" i="5" s="1"/>
  <c r="K87" i="5" s="1"/>
  <c r="L87" i="5" s="1"/>
  <c r="M87" i="5" s="1"/>
  <c r="N87" i="5" s="1"/>
  <c r="E86" i="5"/>
  <c r="F86" i="5" s="1"/>
  <c r="G86" i="5" s="1"/>
  <c r="H86" i="5" s="1"/>
  <c r="I86" i="5" s="1"/>
  <c r="J86" i="5" s="1"/>
  <c r="K86" i="5" s="1"/>
  <c r="L86" i="5" s="1"/>
  <c r="M86" i="5" s="1"/>
  <c r="N86" i="5" s="1"/>
  <c r="E85" i="5"/>
  <c r="F85" i="5" s="1"/>
  <c r="G85" i="5" s="1"/>
  <c r="H85" i="5" s="1"/>
  <c r="I85" i="5" s="1"/>
  <c r="J85" i="5" s="1"/>
  <c r="K85" i="5" s="1"/>
  <c r="L85" i="5" s="1"/>
  <c r="M85" i="5" s="1"/>
  <c r="N85" i="5" s="1"/>
  <c r="E84" i="5"/>
  <c r="F84" i="5" s="1"/>
  <c r="G84" i="5" s="1"/>
  <c r="H84" i="5" s="1"/>
  <c r="I84" i="5" s="1"/>
  <c r="J84" i="5" s="1"/>
  <c r="K84" i="5" s="1"/>
  <c r="L84" i="5" s="1"/>
  <c r="M84" i="5" s="1"/>
  <c r="N84" i="5" s="1"/>
  <c r="E83" i="5"/>
  <c r="F83" i="5" s="1"/>
  <c r="G83" i="5" s="1"/>
  <c r="H83" i="5" s="1"/>
  <c r="I83" i="5" s="1"/>
  <c r="J83" i="5" s="1"/>
  <c r="K83" i="5" s="1"/>
  <c r="L83" i="5" s="1"/>
  <c r="M83" i="5" s="1"/>
  <c r="N83" i="5" s="1"/>
  <c r="E82" i="5"/>
  <c r="F82" i="5" s="1"/>
  <c r="G82" i="5" s="1"/>
  <c r="H82" i="5" s="1"/>
  <c r="I82" i="5" s="1"/>
  <c r="J82" i="5" s="1"/>
  <c r="K82" i="5" s="1"/>
  <c r="L82" i="5" s="1"/>
  <c r="M82" i="5" s="1"/>
  <c r="N82" i="5" s="1"/>
  <c r="E81" i="5"/>
  <c r="F81" i="5" s="1"/>
  <c r="G81" i="5" s="1"/>
  <c r="H81" i="5" s="1"/>
  <c r="I81" i="5" s="1"/>
  <c r="J81" i="5" s="1"/>
  <c r="K81" i="5" s="1"/>
  <c r="L81" i="5" s="1"/>
  <c r="M81" i="5" s="1"/>
  <c r="N81" i="5" s="1"/>
  <c r="E80" i="5"/>
  <c r="F80" i="5" s="1"/>
  <c r="G80" i="5" s="1"/>
  <c r="H80" i="5" s="1"/>
  <c r="I80" i="5" s="1"/>
  <c r="J80" i="5" s="1"/>
  <c r="K80" i="5" s="1"/>
  <c r="L80" i="5" s="1"/>
  <c r="M80" i="5" s="1"/>
  <c r="N80" i="5" s="1"/>
  <c r="E79" i="5"/>
  <c r="F79" i="5" s="1"/>
  <c r="G79" i="5" s="1"/>
  <c r="H79" i="5" s="1"/>
  <c r="I79" i="5" s="1"/>
  <c r="J79" i="5" s="1"/>
  <c r="K79" i="5" s="1"/>
  <c r="L79" i="5" s="1"/>
  <c r="M79" i="5" s="1"/>
  <c r="N79" i="5" s="1"/>
  <c r="E78" i="5"/>
  <c r="F78" i="5" s="1"/>
  <c r="G78" i="5" s="1"/>
  <c r="H78" i="5" s="1"/>
  <c r="I78" i="5" s="1"/>
  <c r="J78" i="5" s="1"/>
  <c r="K78" i="5" s="1"/>
  <c r="L78" i="5" s="1"/>
  <c r="M78" i="5" s="1"/>
  <c r="N78" i="5" s="1"/>
  <c r="E77" i="5"/>
  <c r="F77" i="5" s="1"/>
  <c r="G77" i="5" s="1"/>
  <c r="H77" i="5" s="1"/>
  <c r="I77" i="5" s="1"/>
  <c r="J77" i="5" s="1"/>
  <c r="K77" i="5" s="1"/>
  <c r="L77" i="5" s="1"/>
  <c r="M77" i="5" s="1"/>
  <c r="N77" i="5" s="1"/>
  <c r="E76" i="5"/>
  <c r="F76" i="5" s="1"/>
  <c r="G76" i="5" s="1"/>
  <c r="H76" i="5" s="1"/>
  <c r="I76" i="5" s="1"/>
  <c r="J76" i="5" s="1"/>
  <c r="K76" i="5" s="1"/>
  <c r="L76" i="5" s="1"/>
  <c r="M76" i="5" s="1"/>
  <c r="N76" i="5" s="1"/>
  <c r="E75" i="5"/>
  <c r="F75" i="5" s="1"/>
  <c r="G75" i="5" s="1"/>
  <c r="H75" i="5" s="1"/>
  <c r="I75" i="5" s="1"/>
  <c r="J75" i="5" s="1"/>
  <c r="K75" i="5" s="1"/>
  <c r="L75" i="5" s="1"/>
  <c r="M75" i="5" s="1"/>
  <c r="N75" i="5" s="1"/>
  <c r="E74" i="5"/>
  <c r="F74" i="5" s="1"/>
  <c r="G74" i="5" s="1"/>
  <c r="H74" i="5" s="1"/>
  <c r="I74" i="5" s="1"/>
  <c r="J74" i="5" s="1"/>
  <c r="K74" i="5" s="1"/>
  <c r="L74" i="5" s="1"/>
  <c r="M74" i="5" s="1"/>
  <c r="N74" i="5" s="1"/>
  <c r="E73" i="5"/>
  <c r="F73" i="5" s="1"/>
  <c r="G73" i="5" s="1"/>
  <c r="H73" i="5" s="1"/>
  <c r="I73" i="5" s="1"/>
  <c r="J73" i="5" s="1"/>
  <c r="K73" i="5" s="1"/>
  <c r="L73" i="5" s="1"/>
  <c r="M73" i="5" s="1"/>
  <c r="N73" i="5" s="1"/>
  <c r="E72" i="5"/>
  <c r="F72" i="5" s="1"/>
  <c r="G72" i="5" s="1"/>
  <c r="H72" i="5" s="1"/>
  <c r="I72" i="5" s="1"/>
  <c r="J72" i="5" s="1"/>
  <c r="K72" i="5" s="1"/>
  <c r="L72" i="5" s="1"/>
  <c r="M72" i="5" s="1"/>
  <c r="N72" i="5" s="1"/>
  <c r="E71" i="5"/>
  <c r="F71" i="5" s="1"/>
  <c r="G71" i="5" s="1"/>
  <c r="H71" i="5" s="1"/>
  <c r="I71" i="5" s="1"/>
  <c r="J71" i="5" s="1"/>
  <c r="K71" i="5" s="1"/>
  <c r="L71" i="5" s="1"/>
  <c r="M71" i="5" s="1"/>
  <c r="N71" i="5" s="1"/>
  <c r="E70" i="5"/>
  <c r="F70" i="5" s="1"/>
  <c r="G70" i="5" s="1"/>
  <c r="H70" i="5" s="1"/>
  <c r="I70" i="5" s="1"/>
  <c r="J70" i="5" s="1"/>
  <c r="K70" i="5" s="1"/>
  <c r="L70" i="5" s="1"/>
  <c r="M70" i="5" s="1"/>
  <c r="N70" i="5" s="1"/>
  <c r="E69" i="5"/>
  <c r="F69" i="5" s="1"/>
  <c r="G69" i="5" s="1"/>
  <c r="H69" i="5" s="1"/>
  <c r="I69" i="5" s="1"/>
  <c r="J69" i="5" s="1"/>
  <c r="K69" i="5" s="1"/>
  <c r="L69" i="5" s="1"/>
  <c r="M69" i="5" s="1"/>
  <c r="N69" i="5" s="1"/>
  <c r="E68" i="5"/>
  <c r="F68" i="5" s="1"/>
  <c r="G68" i="5" s="1"/>
  <c r="H68" i="5" s="1"/>
  <c r="I68" i="5" s="1"/>
  <c r="J68" i="5" s="1"/>
  <c r="K68" i="5" s="1"/>
  <c r="L68" i="5" s="1"/>
  <c r="M68" i="5" s="1"/>
  <c r="N68" i="5" s="1"/>
  <c r="E67" i="5"/>
  <c r="F67" i="5" s="1"/>
  <c r="G67" i="5" s="1"/>
  <c r="H67" i="5" s="1"/>
  <c r="I67" i="5" s="1"/>
  <c r="J67" i="5" s="1"/>
  <c r="K67" i="5" s="1"/>
  <c r="L67" i="5" s="1"/>
  <c r="M67" i="5" s="1"/>
  <c r="N67" i="5" s="1"/>
  <c r="E66" i="5"/>
  <c r="F66" i="5" s="1"/>
  <c r="G66" i="5" s="1"/>
  <c r="H66" i="5" s="1"/>
  <c r="I66" i="5" s="1"/>
  <c r="J66" i="5" s="1"/>
  <c r="K66" i="5" s="1"/>
  <c r="L66" i="5" s="1"/>
  <c r="M66" i="5" s="1"/>
  <c r="N66" i="5" s="1"/>
  <c r="E65" i="5"/>
  <c r="F65" i="5" s="1"/>
  <c r="G65" i="5" s="1"/>
  <c r="H65" i="5" s="1"/>
  <c r="I65" i="5" s="1"/>
  <c r="J65" i="5" s="1"/>
  <c r="K65" i="5" s="1"/>
  <c r="L65" i="5" s="1"/>
  <c r="M65" i="5" s="1"/>
  <c r="N65" i="5" s="1"/>
  <c r="E64" i="5"/>
  <c r="F64" i="5" s="1"/>
  <c r="G64" i="5" s="1"/>
  <c r="H64" i="5" s="1"/>
  <c r="I64" i="5" s="1"/>
  <c r="J64" i="5" s="1"/>
  <c r="K64" i="5" s="1"/>
  <c r="L64" i="5" s="1"/>
  <c r="M64" i="5" s="1"/>
  <c r="N64" i="5" s="1"/>
  <c r="E63" i="5"/>
  <c r="F63" i="5" s="1"/>
  <c r="G63" i="5" s="1"/>
  <c r="H63" i="5" s="1"/>
  <c r="I63" i="5" s="1"/>
  <c r="J63" i="5" s="1"/>
  <c r="K63" i="5" s="1"/>
  <c r="L63" i="5" s="1"/>
  <c r="M63" i="5" s="1"/>
  <c r="N63" i="5" s="1"/>
  <c r="E62" i="5"/>
  <c r="F62" i="5" s="1"/>
  <c r="G62" i="5" s="1"/>
  <c r="H62" i="5" s="1"/>
  <c r="I62" i="5" s="1"/>
  <c r="J62" i="5" s="1"/>
  <c r="K62" i="5" s="1"/>
  <c r="L62" i="5" s="1"/>
  <c r="M62" i="5" s="1"/>
  <c r="N62" i="5" s="1"/>
  <c r="E61" i="5"/>
  <c r="F61" i="5" s="1"/>
  <c r="G61" i="5" s="1"/>
  <c r="H61" i="5" s="1"/>
  <c r="I61" i="5" s="1"/>
  <c r="J61" i="5" s="1"/>
  <c r="K61" i="5" s="1"/>
  <c r="L61" i="5" s="1"/>
  <c r="M61" i="5" s="1"/>
  <c r="N61" i="5" s="1"/>
  <c r="E60" i="5"/>
  <c r="F60" i="5" s="1"/>
  <c r="G60" i="5" s="1"/>
  <c r="H60" i="5" s="1"/>
  <c r="I60" i="5" s="1"/>
  <c r="J60" i="5" s="1"/>
  <c r="K60" i="5" s="1"/>
  <c r="L60" i="5" s="1"/>
  <c r="M60" i="5" s="1"/>
  <c r="N60" i="5" s="1"/>
  <c r="E59" i="5"/>
  <c r="F59" i="5" s="1"/>
  <c r="G59" i="5" s="1"/>
  <c r="H59" i="5" s="1"/>
  <c r="I59" i="5" s="1"/>
  <c r="J59" i="5" s="1"/>
  <c r="K59" i="5" s="1"/>
  <c r="L59" i="5" s="1"/>
  <c r="M59" i="5" s="1"/>
  <c r="N59" i="5" s="1"/>
  <c r="E58" i="5"/>
  <c r="F58" i="5" s="1"/>
  <c r="G58" i="5" s="1"/>
  <c r="H58" i="5" s="1"/>
  <c r="I58" i="5" s="1"/>
  <c r="J58" i="5" s="1"/>
  <c r="K58" i="5" s="1"/>
  <c r="L58" i="5" s="1"/>
  <c r="M58" i="5" s="1"/>
  <c r="N58" i="5" s="1"/>
  <c r="E57" i="5"/>
  <c r="F57" i="5" s="1"/>
  <c r="G57" i="5" s="1"/>
  <c r="H57" i="5" s="1"/>
  <c r="I57" i="5" s="1"/>
  <c r="J57" i="5" s="1"/>
  <c r="K57" i="5" s="1"/>
  <c r="L57" i="5" s="1"/>
  <c r="M57" i="5" s="1"/>
  <c r="N57" i="5" s="1"/>
  <c r="E56" i="5"/>
  <c r="F56" i="5" s="1"/>
  <c r="G56" i="5" s="1"/>
  <c r="H56" i="5" s="1"/>
  <c r="I56" i="5" s="1"/>
  <c r="J56" i="5" s="1"/>
  <c r="K56" i="5" s="1"/>
  <c r="L56" i="5" s="1"/>
  <c r="M56" i="5" s="1"/>
  <c r="N56" i="5" s="1"/>
  <c r="E55" i="5"/>
  <c r="F55" i="5" s="1"/>
  <c r="G55" i="5" s="1"/>
  <c r="H55" i="5" s="1"/>
  <c r="I55" i="5" s="1"/>
  <c r="J55" i="5" s="1"/>
  <c r="K55" i="5" s="1"/>
  <c r="L55" i="5" s="1"/>
  <c r="M55" i="5" s="1"/>
  <c r="N55" i="5" s="1"/>
  <c r="E54" i="5"/>
  <c r="F54" i="5" s="1"/>
  <c r="G54" i="5" s="1"/>
  <c r="H54" i="5" s="1"/>
  <c r="I54" i="5" s="1"/>
  <c r="J54" i="5" s="1"/>
  <c r="K54" i="5" s="1"/>
  <c r="L54" i="5" s="1"/>
  <c r="M54" i="5" s="1"/>
  <c r="N54" i="5" s="1"/>
  <c r="E53" i="5"/>
  <c r="F53" i="5" s="1"/>
  <c r="G53" i="5" s="1"/>
  <c r="H53" i="5" s="1"/>
  <c r="I53" i="5" s="1"/>
  <c r="J53" i="5" s="1"/>
  <c r="K53" i="5" s="1"/>
  <c r="L53" i="5" s="1"/>
  <c r="M53" i="5" s="1"/>
  <c r="N53" i="5" s="1"/>
  <c r="E52" i="5"/>
  <c r="F52" i="5" s="1"/>
  <c r="G52" i="5" s="1"/>
  <c r="H52" i="5" s="1"/>
  <c r="I52" i="5" s="1"/>
  <c r="J52" i="5" s="1"/>
  <c r="K52" i="5" s="1"/>
  <c r="L52" i="5" s="1"/>
  <c r="M52" i="5" s="1"/>
  <c r="N52" i="5" s="1"/>
  <c r="E51" i="5"/>
  <c r="F51" i="5" s="1"/>
  <c r="G51" i="5" s="1"/>
  <c r="H51" i="5" s="1"/>
  <c r="I51" i="5" s="1"/>
  <c r="J51" i="5" s="1"/>
  <c r="K51" i="5" s="1"/>
  <c r="L51" i="5" s="1"/>
  <c r="M51" i="5" s="1"/>
  <c r="N51" i="5" s="1"/>
  <c r="E50" i="5"/>
  <c r="F50" i="5" s="1"/>
  <c r="G50" i="5" s="1"/>
  <c r="H50" i="5" s="1"/>
  <c r="I50" i="5" s="1"/>
  <c r="J50" i="5" s="1"/>
  <c r="K50" i="5" s="1"/>
  <c r="L50" i="5" s="1"/>
  <c r="M50" i="5" s="1"/>
  <c r="N50" i="5" s="1"/>
  <c r="E49" i="5"/>
  <c r="F49" i="5" s="1"/>
  <c r="G49" i="5" s="1"/>
  <c r="H49" i="5" s="1"/>
  <c r="I49" i="5" s="1"/>
  <c r="J49" i="5" s="1"/>
  <c r="K49" i="5" s="1"/>
  <c r="L49" i="5" s="1"/>
  <c r="M49" i="5" s="1"/>
  <c r="N49" i="5" s="1"/>
  <c r="E48" i="5"/>
  <c r="F48" i="5" s="1"/>
  <c r="G48" i="5" s="1"/>
  <c r="H48" i="5" s="1"/>
  <c r="I48" i="5" s="1"/>
  <c r="J48" i="5" s="1"/>
  <c r="K48" i="5" s="1"/>
  <c r="L48" i="5" s="1"/>
  <c r="M48" i="5" s="1"/>
  <c r="N48" i="5" s="1"/>
  <c r="E47" i="5"/>
  <c r="F47" i="5" s="1"/>
  <c r="G47" i="5" s="1"/>
  <c r="H47" i="5" s="1"/>
  <c r="I47" i="5" s="1"/>
  <c r="J47" i="5" s="1"/>
  <c r="K47" i="5" s="1"/>
  <c r="L47" i="5" s="1"/>
  <c r="M47" i="5" s="1"/>
  <c r="N47" i="5" s="1"/>
  <c r="E46" i="5"/>
  <c r="F46" i="5" s="1"/>
  <c r="G46" i="5" s="1"/>
  <c r="H46" i="5" s="1"/>
  <c r="I46" i="5" s="1"/>
  <c r="J46" i="5" s="1"/>
  <c r="K46" i="5" s="1"/>
  <c r="L46" i="5" s="1"/>
  <c r="M46" i="5" s="1"/>
  <c r="N46" i="5" s="1"/>
  <c r="E45" i="5"/>
  <c r="F45" i="5" s="1"/>
  <c r="G45" i="5" s="1"/>
  <c r="H45" i="5" s="1"/>
  <c r="I45" i="5" s="1"/>
  <c r="J45" i="5" s="1"/>
  <c r="K45" i="5" s="1"/>
  <c r="L45" i="5" s="1"/>
  <c r="M45" i="5" s="1"/>
  <c r="N45" i="5" s="1"/>
  <c r="E44" i="5"/>
  <c r="F44" i="5" s="1"/>
  <c r="G44" i="5" s="1"/>
  <c r="H44" i="5" s="1"/>
  <c r="I44" i="5" s="1"/>
  <c r="J44" i="5" s="1"/>
  <c r="K44" i="5" s="1"/>
  <c r="L44" i="5" s="1"/>
  <c r="M44" i="5" s="1"/>
  <c r="N44" i="5" s="1"/>
  <c r="E43" i="5"/>
  <c r="F43" i="5" s="1"/>
  <c r="G43" i="5" s="1"/>
  <c r="H43" i="5" s="1"/>
  <c r="I43" i="5" s="1"/>
  <c r="J43" i="5" s="1"/>
  <c r="K43" i="5" s="1"/>
  <c r="L43" i="5" s="1"/>
  <c r="M43" i="5" s="1"/>
  <c r="N43" i="5" s="1"/>
  <c r="E42" i="5"/>
  <c r="F42" i="5" s="1"/>
  <c r="G42" i="5" s="1"/>
  <c r="H42" i="5" s="1"/>
  <c r="I42" i="5" s="1"/>
  <c r="J42" i="5" s="1"/>
  <c r="K42" i="5" s="1"/>
  <c r="L42" i="5" s="1"/>
  <c r="M42" i="5" s="1"/>
  <c r="N42" i="5" s="1"/>
  <c r="E41" i="5"/>
  <c r="F41" i="5" s="1"/>
  <c r="G41" i="5" s="1"/>
  <c r="H41" i="5" s="1"/>
  <c r="I41" i="5" s="1"/>
  <c r="J41" i="5" s="1"/>
  <c r="K41" i="5" s="1"/>
  <c r="L41" i="5" s="1"/>
  <c r="M41" i="5" s="1"/>
  <c r="N41" i="5" s="1"/>
  <c r="E40" i="5"/>
  <c r="F40" i="5" s="1"/>
  <c r="G40" i="5" s="1"/>
  <c r="H40" i="5" s="1"/>
  <c r="I40" i="5" s="1"/>
  <c r="J40" i="5" s="1"/>
  <c r="K40" i="5" s="1"/>
  <c r="L40" i="5" s="1"/>
  <c r="M40" i="5" s="1"/>
  <c r="N40" i="5" s="1"/>
  <c r="E39" i="5"/>
  <c r="F39" i="5" s="1"/>
  <c r="G39" i="5" s="1"/>
  <c r="H39" i="5" s="1"/>
  <c r="I39" i="5" s="1"/>
  <c r="J39" i="5" s="1"/>
  <c r="K39" i="5" s="1"/>
  <c r="L39" i="5" s="1"/>
  <c r="M39" i="5" s="1"/>
  <c r="N39" i="5" s="1"/>
  <c r="E38" i="5"/>
  <c r="F38" i="5" s="1"/>
  <c r="G38" i="5" s="1"/>
  <c r="H38" i="5" s="1"/>
  <c r="I38" i="5" s="1"/>
  <c r="J38" i="5" s="1"/>
  <c r="K38" i="5" s="1"/>
  <c r="L38" i="5" s="1"/>
  <c r="M38" i="5" s="1"/>
  <c r="N38" i="5" s="1"/>
  <c r="E37" i="5"/>
  <c r="F37" i="5" s="1"/>
  <c r="G37" i="5" s="1"/>
  <c r="H37" i="5" s="1"/>
  <c r="I37" i="5" s="1"/>
  <c r="J37" i="5" s="1"/>
  <c r="K37" i="5" s="1"/>
  <c r="L37" i="5" s="1"/>
  <c r="M37" i="5" s="1"/>
  <c r="N37" i="5" s="1"/>
  <c r="E36" i="5"/>
  <c r="F36" i="5" s="1"/>
  <c r="G36" i="5" s="1"/>
  <c r="H36" i="5" s="1"/>
  <c r="I36" i="5" s="1"/>
  <c r="J36" i="5" s="1"/>
  <c r="K36" i="5" s="1"/>
  <c r="L36" i="5" s="1"/>
  <c r="M36" i="5" s="1"/>
  <c r="N36" i="5" s="1"/>
  <c r="E35" i="5"/>
  <c r="F35" i="5" s="1"/>
  <c r="G35" i="5" s="1"/>
  <c r="H35" i="5" s="1"/>
  <c r="I35" i="5" s="1"/>
  <c r="J35" i="5" s="1"/>
  <c r="K35" i="5" s="1"/>
  <c r="L35" i="5" s="1"/>
  <c r="M35" i="5" s="1"/>
  <c r="N35" i="5" s="1"/>
  <c r="E34" i="5"/>
  <c r="F34" i="5" s="1"/>
  <c r="G34" i="5" s="1"/>
  <c r="H34" i="5" s="1"/>
  <c r="I34" i="5" s="1"/>
  <c r="J34" i="5" s="1"/>
  <c r="K34" i="5" s="1"/>
  <c r="L34" i="5" s="1"/>
  <c r="M34" i="5" s="1"/>
  <c r="N34" i="5" s="1"/>
  <c r="E33" i="5"/>
  <c r="F33" i="5" s="1"/>
  <c r="G33" i="5" s="1"/>
  <c r="H33" i="5" s="1"/>
  <c r="I33" i="5" s="1"/>
  <c r="J33" i="5" s="1"/>
  <c r="K33" i="5" s="1"/>
  <c r="L33" i="5" s="1"/>
  <c r="M33" i="5" s="1"/>
  <c r="N33" i="5" s="1"/>
  <c r="E32" i="5"/>
  <c r="F32" i="5" s="1"/>
  <c r="G32" i="5" s="1"/>
  <c r="H32" i="5" s="1"/>
  <c r="I32" i="5" s="1"/>
  <c r="J32" i="5" s="1"/>
  <c r="K32" i="5" s="1"/>
  <c r="L32" i="5" s="1"/>
  <c r="M32" i="5" s="1"/>
  <c r="N32" i="5" s="1"/>
  <c r="E31" i="5"/>
  <c r="F31" i="5" s="1"/>
  <c r="G31" i="5" s="1"/>
  <c r="H31" i="5" s="1"/>
  <c r="I31" i="5" s="1"/>
  <c r="J31" i="5" s="1"/>
  <c r="K31" i="5" s="1"/>
  <c r="L31" i="5" s="1"/>
  <c r="M31" i="5" s="1"/>
  <c r="N31" i="5" s="1"/>
  <c r="E30" i="5"/>
  <c r="F30" i="5" s="1"/>
  <c r="G30" i="5" s="1"/>
  <c r="H30" i="5" s="1"/>
  <c r="I30" i="5" s="1"/>
  <c r="J30" i="5" s="1"/>
  <c r="K30" i="5" s="1"/>
  <c r="L30" i="5" s="1"/>
  <c r="M30" i="5" s="1"/>
  <c r="N30" i="5" s="1"/>
  <c r="E29" i="5"/>
  <c r="F29" i="5" s="1"/>
  <c r="G29" i="5" s="1"/>
  <c r="H29" i="5" s="1"/>
  <c r="I29" i="5" s="1"/>
  <c r="J29" i="5" s="1"/>
  <c r="K29" i="5" s="1"/>
  <c r="L29" i="5" s="1"/>
  <c r="M29" i="5" s="1"/>
  <c r="N29" i="5" s="1"/>
  <c r="E28" i="5"/>
  <c r="F28" i="5" s="1"/>
  <c r="G28" i="5" s="1"/>
  <c r="H28" i="5" s="1"/>
  <c r="I28" i="5" s="1"/>
  <c r="J28" i="5" s="1"/>
  <c r="K28" i="5" s="1"/>
  <c r="L28" i="5" s="1"/>
  <c r="M28" i="5" s="1"/>
  <c r="N28" i="5" s="1"/>
  <c r="E27" i="5"/>
  <c r="F27" i="5" s="1"/>
  <c r="G27" i="5" s="1"/>
  <c r="H27" i="5" s="1"/>
  <c r="I27" i="5" s="1"/>
  <c r="J27" i="5" s="1"/>
  <c r="K27" i="5" s="1"/>
  <c r="L27" i="5" s="1"/>
  <c r="M27" i="5" s="1"/>
  <c r="N27" i="5" s="1"/>
  <c r="E26" i="5"/>
  <c r="F26" i="5" s="1"/>
  <c r="G26" i="5" s="1"/>
  <c r="H26" i="5" s="1"/>
  <c r="I26" i="5" s="1"/>
  <c r="J26" i="5" s="1"/>
  <c r="K26" i="5" s="1"/>
  <c r="L26" i="5" s="1"/>
  <c r="M26" i="5" s="1"/>
  <c r="N26" i="5" s="1"/>
  <c r="E25" i="5"/>
  <c r="F25" i="5" s="1"/>
  <c r="G25" i="5" s="1"/>
  <c r="H25" i="5" s="1"/>
  <c r="I25" i="5" s="1"/>
  <c r="J25" i="5" s="1"/>
  <c r="K25" i="5" s="1"/>
  <c r="L25" i="5" s="1"/>
  <c r="M25" i="5" s="1"/>
  <c r="N25" i="5" s="1"/>
  <c r="E24" i="5"/>
  <c r="F24" i="5" s="1"/>
  <c r="G24" i="5" s="1"/>
  <c r="H24" i="5" s="1"/>
  <c r="I24" i="5" s="1"/>
  <c r="J24" i="5" s="1"/>
  <c r="K24" i="5" s="1"/>
  <c r="L24" i="5" s="1"/>
  <c r="M24" i="5" s="1"/>
  <c r="N24" i="5" s="1"/>
  <c r="E23" i="5"/>
  <c r="F23" i="5" s="1"/>
  <c r="G23" i="5" s="1"/>
  <c r="H23" i="5" s="1"/>
  <c r="I23" i="5" s="1"/>
  <c r="J23" i="5" s="1"/>
  <c r="K23" i="5" s="1"/>
  <c r="L23" i="5" s="1"/>
  <c r="M23" i="5" s="1"/>
  <c r="N23" i="5" s="1"/>
  <c r="E22" i="5"/>
  <c r="F22" i="5" s="1"/>
  <c r="G22" i="5" s="1"/>
  <c r="H22" i="5" s="1"/>
  <c r="I22" i="5" s="1"/>
  <c r="J22" i="5" s="1"/>
  <c r="K22" i="5" s="1"/>
  <c r="L22" i="5" s="1"/>
  <c r="M22" i="5" s="1"/>
  <c r="N22" i="5" s="1"/>
  <c r="E21" i="5"/>
  <c r="F21" i="5" s="1"/>
  <c r="G21" i="5" s="1"/>
  <c r="H21" i="5" s="1"/>
  <c r="I21" i="5" s="1"/>
  <c r="J21" i="5" s="1"/>
  <c r="K21" i="5" s="1"/>
  <c r="L21" i="5" s="1"/>
  <c r="M21" i="5" s="1"/>
  <c r="N21" i="5" s="1"/>
  <c r="E20" i="5"/>
  <c r="F20" i="5" s="1"/>
  <c r="G20" i="5" s="1"/>
  <c r="H20" i="5" s="1"/>
  <c r="I20" i="5" s="1"/>
  <c r="J20" i="5" s="1"/>
  <c r="K20" i="5" s="1"/>
  <c r="L20" i="5" s="1"/>
  <c r="M20" i="5" s="1"/>
  <c r="N20" i="5" s="1"/>
  <c r="E19" i="5"/>
  <c r="F19" i="5" s="1"/>
  <c r="G19" i="5" s="1"/>
  <c r="H19" i="5" s="1"/>
  <c r="I19" i="5" s="1"/>
  <c r="J19" i="5" s="1"/>
  <c r="K19" i="5" s="1"/>
  <c r="L19" i="5" s="1"/>
  <c r="M19" i="5" s="1"/>
  <c r="N19" i="5" s="1"/>
  <c r="E18" i="5"/>
  <c r="F18" i="5" s="1"/>
  <c r="G18" i="5" s="1"/>
  <c r="H18" i="5" s="1"/>
  <c r="I18" i="5" s="1"/>
  <c r="J18" i="5" s="1"/>
  <c r="K18" i="5" s="1"/>
  <c r="L18" i="5" s="1"/>
  <c r="M18" i="5" s="1"/>
  <c r="N18" i="5" s="1"/>
  <c r="E17" i="5"/>
  <c r="F17" i="5" s="1"/>
  <c r="G17" i="5" s="1"/>
  <c r="H17" i="5" s="1"/>
  <c r="I17" i="5" s="1"/>
  <c r="J17" i="5" s="1"/>
  <c r="K17" i="5" s="1"/>
  <c r="L17" i="5" s="1"/>
  <c r="M17" i="5" s="1"/>
  <c r="N17" i="5" s="1"/>
  <c r="E16" i="5"/>
  <c r="F16" i="5" s="1"/>
  <c r="G16" i="5" s="1"/>
  <c r="H16" i="5" s="1"/>
  <c r="I16" i="5" s="1"/>
  <c r="J16" i="5" s="1"/>
  <c r="K16" i="5" s="1"/>
  <c r="L16" i="5" s="1"/>
  <c r="M16" i="5" s="1"/>
  <c r="N16" i="5" s="1"/>
  <c r="E15" i="5"/>
  <c r="F15" i="5" s="1"/>
  <c r="G15" i="5" s="1"/>
  <c r="H15" i="5" s="1"/>
  <c r="I15" i="5" s="1"/>
  <c r="J15" i="5" s="1"/>
  <c r="K15" i="5" s="1"/>
  <c r="L15" i="5" s="1"/>
  <c r="M15" i="5" s="1"/>
  <c r="N15" i="5" s="1"/>
  <c r="E14" i="5"/>
  <c r="F14" i="5" s="1"/>
  <c r="G14" i="5" s="1"/>
  <c r="H14" i="5" s="1"/>
  <c r="I14" i="5" s="1"/>
  <c r="J14" i="5" s="1"/>
  <c r="K14" i="5" s="1"/>
  <c r="L14" i="5" s="1"/>
  <c r="M14" i="5" s="1"/>
  <c r="N14" i="5" s="1"/>
  <c r="E13" i="5"/>
  <c r="F13" i="5" s="1"/>
  <c r="G13" i="5" s="1"/>
  <c r="H13" i="5" s="1"/>
  <c r="I13" i="5" s="1"/>
  <c r="J13" i="5" s="1"/>
  <c r="K13" i="5" s="1"/>
  <c r="L13" i="5" s="1"/>
  <c r="M13" i="5" s="1"/>
  <c r="N13" i="5" s="1"/>
  <c r="E12" i="5"/>
  <c r="F12" i="5" s="1"/>
  <c r="G12" i="5" s="1"/>
  <c r="H12" i="5" s="1"/>
  <c r="I12" i="5" s="1"/>
  <c r="J12" i="5" s="1"/>
  <c r="K12" i="5" s="1"/>
  <c r="L12" i="5" s="1"/>
  <c r="M12" i="5" s="1"/>
  <c r="N12" i="5" s="1"/>
  <c r="E11" i="5"/>
  <c r="F11" i="5" s="1"/>
  <c r="G11" i="5" s="1"/>
  <c r="H11" i="5" s="1"/>
  <c r="I11" i="5" s="1"/>
  <c r="J11" i="5" s="1"/>
  <c r="K11" i="5" s="1"/>
  <c r="L11" i="5" s="1"/>
  <c r="M11" i="5" s="1"/>
  <c r="N11" i="5" s="1"/>
  <c r="E10" i="5"/>
  <c r="F10" i="5" s="1"/>
  <c r="G10" i="5" s="1"/>
  <c r="H10" i="5" s="1"/>
  <c r="I10" i="5" s="1"/>
  <c r="J10" i="5" s="1"/>
  <c r="K10" i="5" s="1"/>
  <c r="L10" i="5" s="1"/>
  <c r="M10" i="5" s="1"/>
  <c r="N10" i="5" s="1"/>
  <c r="E9" i="5"/>
  <c r="F9" i="5" s="1"/>
  <c r="G9" i="5" s="1"/>
  <c r="H9" i="5" s="1"/>
  <c r="I9" i="5" s="1"/>
  <c r="J9" i="5" s="1"/>
  <c r="K9" i="5" s="1"/>
  <c r="L9" i="5" s="1"/>
  <c r="M9" i="5" s="1"/>
  <c r="N9" i="5" s="1"/>
  <c r="E8" i="5"/>
  <c r="F8" i="5" s="1"/>
  <c r="G8" i="5" s="1"/>
  <c r="H8" i="5" s="1"/>
  <c r="I8" i="5" s="1"/>
  <c r="J8" i="5" s="1"/>
  <c r="K8" i="5" s="1"/>
  <c r="L8" i="5" s="1"/>
  <c r="M8" i="5" s="1"/>
  <c r="N8" i="5" s="1"/>
  <c r="E7" i="5"/>
  <c r="F7" i="5" s="1"/>
  <c r="G7" i="5" s="1"/>
  <c r="H7" i="5" s="1"/>
  <c r="I7" i="5" s="1"/>
  <c r="J7" i="5" s="1"/>
  <c r="K7" i="5" s="1"/>
  <c r="L7" i="5" s="1"/>
  <c r="M7" i="5" s="1"/>
  <c r="N7" i="5" s="1"/>
  <c r="E6" i="5"/>
  <c r="F6" i="5" s="1"/>
  <c r="G6" i="5" s="1"/>
  <c r="H6" i="5" s="1"/>
  <c r="I6" i="5" s="1"/>
  <c r="J6" i="5" s="1"/>
  <c r="K6" i="5" s="1"/>
  <c r="L6" i="5" s="1"/>
  <c r="M6" i="5" s="1"/>
  <c r="N6" i="5" s="1"/>
  <c r="O105" i="5"/>
  <c r="O104" i="5"/>
  <c r="O103" i="5"/>
  <c r="O102" i="5"/>
  <c r="O101" i="5"/>
  <c r="O100" i="5"/>
  <c r="O99" i="5"/>
  <c r="O98" i="5"/>
  <c r="O97" i="5"/>
  <c r="O96" i="5"/>
  <c r="O95" i="5"/>
  <c r="O94" i="5"/>
  <c r="O93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2" i="5"/>
  <c r="O71" i="5"/>
  <c r="O70" i="5"/>
  <c r="O69" i="5"/>
  <c r="O68" i="5"/>
  <c r="O67" i="5"/>
  <c r="O66" i="5"/>
  <c r="O65" i="5"/>
  <c r="O64" i="5"/>
  <c r="O63" i="5"/>
  <c r="O62" i="5"/>
  <c r="O61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C7" i="5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C95" i="5" s="1"/>
  <c r="C96" i="5" s="1"/>
  <c r="C97" i="5" s="1"/>
  <c r="C98" i="5" s="1"/>
  <c r="C99" i="5" s="1"/>
  <c r="C100" i="5" s="1"/>
  <c r="C101" i="5" s="1"/>
  <c r="C102" i="5" s="1"/>
  <c r="C103" i="5" s="1"/>
  <c r="C104" i="5" s="1"/>
  <c r="C105" i="5" s="1"/>
  <c r="O6" i="5"/>
  <c r="E5" i="5"/>
  <c r="F5" i="5" s="1"/>
  <c r="G5" i="5" s="1"/>
  <c r="H5" i="5" s="1"/>
  <c r="I5" i="5" s="1"/>
  <c r="J5" i="5" s="1"/>
  <c r="K5" i="5" s="1"/>
  <c r="L5" i="5" s="1"/>
  <c r="M5" i="5" s="1"/>
  <c r="N5" i="5" s="1"/>
  <c r="O105" i="4"/>
  <c r="E105" i="4"/>
  <c r="F105" i="4" s="1"/>
  <c r="G105" i="4" s="1"/>
  <c r="H105" i="4" s="1"/>
  <c r="I105" i="4" s="1"/>
  <c r="J105" i="4" s="1"/>
  <c r="K105" i="4" s="1"/>
  <c r="L105" i="4" s="1"/>
  <c r="M105" i="4" s="1"/>
  <c r="N105" i="4" s="1"/>
  <c r="O104" i="4"/>
  <c r="E104" i="4"/>
  <c r="F104" i="4" s="1"/>
  <c r="G104" i="4" s="1"/>
  <c r="H104" i="4" s="1"/>
  <c r="I104" i="4" s="1"/>
  <c r="J104" i="4" s="1"/>
  <c r="K104" i="4" s="1"/>
  <c r="L104" i="4" s="1"/>
  <c r="M104" i="4" s="1"/>
  <c r="N104" i="4" s="1"/>
  <c r="O103" i="4"/>
  <c r="E103" i="4"/>
  <c r="F103" i="4" s="1"/>
  <c r="G103" i="4" s="1"/>
  <c r="H103" i="4" s="1"/>
  <c r="I103" i="4" s="1"/>
  <c r="J103" i="4" s="1"/>
  <c r="K103" i="4" s="1"/>
  <c r="L103" i="4" s="1"/>
  <c r="M103" i="4" s="1"/>
  <c r="N103" i="4" s="1"/>
  <c r="O102" i="4"/>
  <c r="E102" i="4"/>
  <c r="F102" i="4" s="1"/>
  <c r="G102" i="4" s="1"/>
  <c r="H102" i="4" s="1"/>
  <c r="I102" i="4" s="1"/>
  <c r="J102" i="4" s="1"/>
  <c r="K102" i="4" s="1"/>
  <c r="L102" i="4" s="1"/>
  <c r="M102" i="4" s="1"/>
  <c r="N102" i="4" s="1"/>
  <c r="O101" i="4"/>
  <c r="E101" i="4"/>
  <c r="F101" i="4" s="1"/>
  <c r="G101" i="4" s="1"/>
  <c r="H101" i="4" s="1"/>
  <c r="I101" i="4" s="1"/>
  <c r="J101" i="4" s="1"/>
  <c r="K101" i="4" s="1"/>
  <c r="L101" i="4" s="1"/>
  <c r="M101" i="4" s="1"/>
  <c r="N101" i="4" s="1"/>
  <c r="O100" i="4"/>
  <c r="E100" i="4"/>
  <c r="F100" i="4" s="1"/>
  <c r="G100" i="4" s="1"/>
  <c r="H100" i="4" s="1"/>
  <c r="I100" i="4" s="1"/>
  <c r="J100" i="4" s="1"/>
  <c r="K100" i="4" s="1"/>
  <c r="L100" i="4" s="1"/>
  <c r="M100" i="4" s="1"/>
  <c r="N100" i="4" s="1"/>
  <c r="O99" i="4"/>
  <c r="E99" i="4"/>
  <c r="F99" i="4" s="1"/>
  <c r="G99" i="4" s="1"/>
  <c r="H99" i="4" s="1"/>
  <c r="I99" i="4" s="1"/>
  <c r="J99" i="4" s="1"/>
  <c r="K99" i="4" s="1"/>
  <c r="L99" i="4" s="1"/>
  <c r="M99" i="4" s="1"/>
  <c r="N99" i="4" s="1"/>
  <c r="O98" i="4"/>
  <c r="E98" i="4"/>
  <c r="F98" i="4" s="1"/>
  <c r="G98" i="4" s="1"/>
  <c r="H98" i="4" s="1"/>
  <c r="I98" i="4" s="1"/>
  <c r="J98" i="4" s="1"/>
  <c r="K98" i="4" s="1"/>
  <c r="L98" i="4" s="1"/>
  <c r="M98" i="4" s="1"/>
  <c r="N98" i="4" s="1"/>
  <c r="O97" i="4"/>
  <c r="E97" i="4"/>
  <c r="F97" i="4" s="1"/>
  <c r="G97" i="4" s="1"/>
  <c r="H97" i="4" s="1"/>
  <c r="I97" i="4" s="1"/>
  <c r="J97" i="4" s="1"/>
  <c r="K97" i="4" s="1"/>
  <c r="L97" i="4" s="1"/>
  <c r="M97" i="4" s="1"/>
  <c r="N97" i="4" s="1"/>
  <c r="O96" i="4"/>
  <c r="E96" i="4"/>
  <c r="F96" i="4" s="1"/>
  <c r="G96" i="4" s="1"/>
  <c r="H96" i="4" s="1"/>
  <c r="I96" i="4" s="1"/>
  <c r="J96" i="4" s="1"/>
  <c r="K96" i="4" s="1"/>
  <c r="L96" i="4" s="1"/>
  <c r="M96" i="4" s="1"/>
  <c r="N96" i="4" s="1"/>
  <c r="O95" i="4"/>
  <c r="E95" i="4"/>
  <c r="F95" i="4" s="1"/>
  <c r="G95" i="4" s="1"/>
  <c r="H95" i="4" s="1"/>
  <c r="I95" i="4" s="1"/>
  <c r="J95" i="4" s="1"/>
  <c r="K95" i="4" s="1"/>
  <c r="L95" i="4" s="1"/>
  <c r="M95" i="4" s="1"/>
  <c r="N95" i="4" s="1"/>
  <c r="O94" i="4"/>
  <c r="E94" i="4"/>
  <c r="F94" i="4" s="1"/>
  <c r="G94" i="4" s="1"/>
  <c r="H94" i="4" s="1"/>
  <c r="I94" i="4" s="1"/>
  <c r="J94" i="4" s="1"/>
  <c r="K94" i="4" s="1"/>
  <c r="L94" i="4" s="1"/>
  <c r="M94" i="4" s="1"/>
  <c r="N94" i="4" s="1"/>
  <c r="O93" i="4"/>
  <c r="E93" i="4"/>
  <c r="F93" i="4" s="1"/>
  <c r="G93" i="4" s="1"/>
  <c r="H93" i="4" s="1"/>
  <c r="I93" i="4" s="1"/>
  <c r="J93" i="4" s="1"/>
  <c r="K93" i="4" s="1"/>
  <c r="L93" i="4" s="1"/>
  <c r="M93" i="4" s="1"/>
  <c r="N93" i="4" s="1"/>
  <c r="O92" i="4"/>
  <c r="E92" i="4"/>
  <c r="F92" i="4" s="1"/>
  <c r="G92" i="4" s="1"/>
  <c r="H92" i="4" s="1"/>
  <c r="I92" i="4" s="1"/>
  <c r="J92" i="4" s="1"/>
  <c r="K92" i="4" s="1"/>
  <c r="L92" i="4" s="1"/>
  <c r="M92" i="4" s="1"/>
  <c r="N92" i="4" s="1"/>
  <c r="O91" i="4"/>
  <c r="E91" i="4"/>
  <c r="F91" i="4" s="1"/>
  <c r="G91" i="4" s="1"/>
  <c r="H91" i="4" s="1"/>
  <c r="I91" i="4" s="1"/>
  <c r="J91" i="4" s="1"/>
  <c r="K91" i="4" s="1"/>
  <c r="L91" i="4" s="1"/>
  <c r="M91" i="4" s="1"/>
  <c r="N91" i="4" s="1"/>
  <c r="O90" i="4"/>
  <c r="E90" i="4"/>
  <c r="F90" i="4" s="1"/>
  <c r="G90" i="4" s="1"/>
  <c r="H90" i="4" s="1"/>
  <c r="I90" i="4" s="1"/>
  <c r="J90" i="4" s="1"/>
  <c r="K90" i="4" s="1"/>
  <c r="L90" i="4" s="1"/>
  <c r="M90" i="4" s="1"/>
  <c r="N90" i="4" s="1"/>
  <c r="O89" i="4"/>
  <c r="E89" i="4"/>
  <c r="F89" i="4" s="1"/>
  <c r="G89" i="4" s="1"/>
  <c r="H89" i="4" s="1"/>
  <c r="I89" i="4" s="1"/>
  <c r="J89" i="4" s="1"/>
  <c r="K89" i="4" s="1"/>
  <c r="L89" i="4" s="1"/>
  <c r="M89" i="4" s="1"/>
  <c r="N89" i="4" s="1"/>
  <c r="O88" i="4"/>
  <c r="E88" i="4"/>
  <c r="F88" i="4" s="1"/>
  <c r="G88" i="4" s="1"/>
  <c r="H88" i="4" s="1"/>
  <c r="I88" i="4" s="1"/>
  <c r="J88" i="4" s="1"/>
  <c r="K88" i="4" s="1"/>
  <c r="L88" i="4" s="1"/>
  <c r="M88" i="4" s="1"/>
  <c r="N88" i="4" s="1"/>
  <c r="O87" i="4"/>
  <c r="E87" i="4"/>
  <c r="F87" i="4" s="1"/>
  <c r="G87" i="4" s="1"/>
  <c r="H87" i="4" s="1"/>
  <c r="I87" i="4" s="1"/>
  <c r="J87" i="4" s="1"/>
  <c r="K87" i="4" s="1"/>
  <c r="L87" i="4" s="1"/>
  <c r="M87" i="4" s="1"/>
  <c r="N87" i="4" s="1"/>
  <c r="O86" i="4"/>
  <c r="E86" i="4"/>
  <c r="F86" i="4" s="1"/>
  <c r="G86" i="4" s="1"/>
  <c r="H86" i="4" s="1"/>
  <c r="I86" i="4" s="1"/>
  <c r="J86" i="4" s="1"/>
  <c r="K86" i="4" s="1"/>
  <c r="L86" i="4" s="1"/>
  <c r="M86" i="4" s="1"/>
  <c r="N86" i="4" s="1"/>
  <c r="O85" i="4"/>
  <c r="E85" i="4"/>
  <c r="F85" i="4" s="1"/>
  <c r="G85" i="4" s="1"/>
  <c r="H85" i="4" s="1"/>
  <c r="I85" i="4" s="1"/>
  <c r="J85" i="4" s="1"/>
  <c r="K85" i="4" s="1"/>
  <c r="L85" i="4" s="1"/>
  <c r="M85" i="4" s="1"/>
  <c r="N85" i="4" s="1"/>
  <c r="O84" i="4"/>
  <c r="E84" i="4"/>
  <c r="F84" i="4" s="1"/>
  <c r="G84" i="4" s="1"/>
  <c r="H84" i="4" s="1"/>
  <c r="I84" i="4" s="1"/>
  <c r="J84" i="4" s="1"/>
  <c r="K84" i="4" s="1"/>
  <c r="L84" i="4" s="1"/>
  <c r="M84" i="4" s="1"/>
  <c r="N84" i="4" s="1"/>
  <c r="O83" i="4"/>
  <c r="E83" i="4"/>
  <c r="F83" i="4" s="1"/>
  <c r="G83" i="4" s="1"/>
  <c r="H83" i="4" s="1"/>
  <c r="I83" i="4" s="1"/>
  <c r="J83" i="4" s="1"/>
  <c r="K83" i="4" s="1"/>
  <c r="L83" i="4" s="1"/>
  <c r="M83" i="4" s="1"/>
  <c r="N83" i="4" s="1"/>
  <c r="O82" i="4"/>
  <c r="E82" i="4"/>
  <c r="F82" i="4" s="1"/>
  <c r="G82" i="4" s="1"/>
  <c r="H82" i="4" s="1"/>
  <c r="I82" i="4" s="1"/>
  <c r="J82" i="4" s="1"/>
  <c r="K82" i="4" s="1"/>
  <c r="L82" i="4" s="1"/>
  <c r="M82" i="4" s="1"/>
  <c r="N82" i="4" s="1"/>
  <c r="O81" i="4"/>
  <c r="E81" i="4"/>
  <c r="F81" i="4" s="1"/>
  <c r="G81" i="4" s="1"/>
  <c r="H81" i="4" s="1"/>
  <c r="I81" i="4" s="1"/>
  <c r="J81" i="4" s="1"/>
  <c r="K81" i="4" s="1"/>
  <c r="L81" i="4" s="1"/>
  <c r="M81" i="4" s="1"/>
  <c r="N81" i="4" s="1"/>
  <c r="O80" i="4"/>
  <c r="E80" i="4"/>
  <c r="F80" i="4" s="1"/>
  <c r="G80" i="4" s="1"/>
  <c r="H80" i="4" s="1"/>
  <c r="I80" i="4" s="1"/>
  <c r="J80" i="4" s="1"/>
  <c r="K80" i="4" s="1"/>
  <c r="L80" i="4" s="1"/>
  <c r="M80" i="4" s="1"/>
  <c r="N80" i="4" s="1"/>
  <c r="O79" i="4"/>
  <c r="E79" i="4"/>
  <c r="F79" i="4" s="1"/>
  <c r="G79" i="4" s="1"/>
  <c r="H79" i="4" s="1"/>
  <c r="I79" i="4" s="1"/>
  <c r="J79" i="4" s="1"/>
  <c r="K79" i="4" s="1"/>
  <c r="L79" i="4" s="1"/>
  <c r="M79" i="4" s="1"/>
  <c r="N79" i="4" s="1"/>
  <c r="O78" i="4"/>
  <c r="E78" i="4"/>
  <c r="F78" i="4" s="1"/>
  <c r="G78" i="4" s="1"/>
  <c r="H78" i="4" s="1"/>
  <c r="I78" i="4" s="1"/>
  <c r="J78" i="4" s="1"/>
  <c r="K78" i="4" s="1"/>
  <c r="L78" i="4" s="1"/>
  <c r="M78" i="4" s="1"/>
  <c r="N78" i="4" s="1"/>
  <c r="O77" i="4"/>
  <c r="E77" i="4"/>
  <c r="F77" i="4" s="1"/>
  <c r="G77" i="4" s="1"/>
  <c r="H77" i="4" s="1"/>
  <c r="I77" i="4" s="1"/>
  <c r="J77" i="4" s="1"/>
  <c r="K77" i="4" s="1"/>
  <c r="L77" i="4" s="1"/>
  <c r="M77" i="4" s="1"/>
  <c r="N77" i="4" s="1"/>
  <c r="O76" i="4"/>
  <c r="E76" i="4"/>
  <c r="F76" i="4" s="1"/>
  <c r="G76" i="4" s="1"/>
  <c r="H76" i="4" s="1"/>
  <c r="I76" i="4" s="1"/>
  <c r="J76" i="4" s="1"/>
  <c r="K76" i="4" s="1"/>
  <c r="L76" i="4" s="1"/>
  <c r="M76" i="4" s="1"/>
  <c r="N76" i="4" s="1"/>
  <c r="O75" i="4"/>
  <c r="E75" i="4"/>
  <c r="F75" i="4" s="1"/>
  <c r="G75" i="4" s="1"/>
  <c r="H75" i="4" s="1"/>
  <c r="I75" i="4" s="1"/>
  <c r="J75" i="4" s="1"/>
  <c r="K75" i="4" s="1"/>
  <c r="L75" i="4" s="1"/>
  <c r="M75" i="4" s="1"/>
  <c r="N75" i="4" s="1"/>
  <c r="O74" i="4"/>
  <c r="E74" i="4"/>
  <c r="F74" i="4" s="1"/>
  <c r="G74" i="4" s="1"/>
  <c r="H74" i="4" s="1"/>
  <c r="I74" i="4" s="1"/>
  <c r="J74" i="4" s="1"/>
  <c r="K74" i="4" s="1"/>
  <c r="L74" i="4" s="1"/>
  <c r="M74" i="4" s="1"/>
  <c r="N74" i="4" s="1"/>
  <c r="O73" i="4"/>
  <c r="E73" i="4"/>
  <c r="F73" i="4" s="1"/>
  <c r="G73" i="4" s="1"/>
  <c r="H73" i="4" s="1"/>
  <c r="I73" i="4" s="1"/>
  <c r="J73" i="4" s="1"/>
  <c r="K73" i="4" s="1"/>
  <c r="L73" i="4" s="1"/>
  <c r="M73" i="4" s="1"/>
  <c r="N73" i="4" s="1"/>
  <c r="O72" i="4"/>
  <c r="E72" i="4"/>
  <c r="F72" i="4" s="1"/>
  <c r="G72" i="4" s="1"/>
  <c r="H72" i="4" s="1"/>
  <c r="I72" i="4" s="1"/>
  <c r="J72" i="4" s="1"/>
  <c r="K72" i="4" s="1"/>
  <c r="L72" i="4" s="1"/>
  <c r="M72" i="4" s="1"/>
  <c r="N72" i="4" s="1"/>
  <c r="O71" i="4"/>
  <c r="E71" i="4"/>
  <c r="F71" i="4" s="1"/>
  <c r="G71" i="4" s="1"/>
  <c r="H71" i="4" s="1"/>
  <c r="I71" i="4" s="1"/>
  <c r="J71" i="4" s="1"/>
  <c r="K71" i="4" s="1"/>
  <c r="L71" i="4" s="1"/>
  <c r="M71" i="4" s="1"/>
  <c r="N71" i="4" s="1"/>
  <c r="O70" i="4"/>
  <c r="E70" i="4"/>
  <c r="F70" i="4" s="1"/>
  <c r="G70" i="4" s="1"/>
  <c r="H70" i="4" s="1"/>
  <c r="I70" i="4" s="1"/>
  <c r="J70" i="4" s="1"/>
  <c r="K70" i="4" s="1"/>
  <c r="L70" i="4" s="1"/>
  <c r="M70" i="4" s="1"/>
  <c r="N70" i="4" s="1"/>
  <c r="O69" i="4"/>
  <c r="E69" i="4"/>
  <c r="F69" i="4" s="1"/>
  <c r="G69" i="4" s="1"/>
  <c r="H69" i="4" s="1"/>
  <c r="I69" i="4" s="1"/>
  <c r="J69" i="4" s="1"/>
  <c r="K69" i="4" s="1"/>
  <c r="L69" i="4" s="1"/>
  <c r="M69" i="4" s="1"/>
  <c r="N69" i="4" s="1"/>
  <c r="O68" i="4"/>
  <c r="E68" i="4"/>
  <c r="F68" i="4" s="1"/>
  <c r="G68" i="4" s="1"/>
  <c r="H68" i="4" s="1"/>
  <c r="I68" i="4" s="1"/>
  <c r="J68" i="4" s="1"/>
  <c r="K68" i="4" s="1"/>
  <c r="L68" i="4" s="1"/>
  <c r="M68" i="4" s="1"/>
  <c r="N68" i="4" s="1"/>
  <c r="O67" i="4"/>
  <c r="E67" i="4"/>
  <c r="F67" i="4" s="1"/>
  <c r="G67" i="4" s="1"/>
  <c r="H67" i="4" s="1"/>
  <c r="I67" i="4" s="1"/>
  <c r="J67" i="4" s="1"/>
  <c r="K67" i="4" s="1"/>
  <c r="L67" i="4" s="1"/>
  <c r="M67" i="4" s="1"/>
  <c r="N67" i="4" s="1"/>
  <c r="O66" i="4"/>
  <c r="E66" i="4"/>
  <c r="F66" i="4" s="1"/>
  <c r="G66" i="4" s="1"/>
  <c r="H66" i="4" s="1"/>
  <c r="I66" i="4" s="1"/>
  <c r="J66" i="4" s="1"/>
  <c r="K66" i="4" s="1"/>
  <c r="L66" i="4" s="1"/>
  <c r="M66" i="4" s="1"/>
  <c r="N66" i="4" s="1"/>
  <c r="O65" i="4"/>
  <c r="E65" i="4"/>
  <c r="F65" i="4" s="1"/>
  <c r="G65" i="4" s="1"/>
  <c r="H65" i="4" s="1"/>
  <c r="I65" i="4" s="1"/>
  <c r="J65" i="4" s="1"/>
  <c r="K65" i="4" s="1"/>
  <c r="L65" i="4" s="1"/>
  <c r="M65" i="4" s="1"/>
  <c r="N65" i="4" s="1"/>
  <c r="O64" i="4"/>
  <c r="E64" i="4"/>
  <c r="F64" i="4" s="1"/>
  <c r="G64" i="4" s="1"/>
  <c r="H64" i="4" s="1"/>
  <c r="I64" i="4" s="1"/>
  <c r="J64" i="4" s="1"/>
  <c r="K64" i="4" s="1"/>
  <c r="L64" i="4" s="1"/>
  <c r="M64" i="4" s="1"/>
  <c r="N64" i="4" s="1"/>
  <c r="O63" i="4"/>
  <c r="E63" i="4"/>
  <c r="F63" i="4" s="1"/>
  <c r="G63" i="4" s="1"/>
  <c r="H63" i="4" s="1"/>
  <c r="I63" i="4" s="1"/>
  <c r="J63" i="4" s="1"/>
  <c r="K63" i="4" s="1"/>
  <c r="L63" i="4" s="1"/>
  <c r="M63" i="4" s="1"/>
  <c r="N63" i="4" s="1"/>
  <c r="O62" i="4"/>
  <c r="E62" i="4"/>
  <c r="F62" i="4" s="1"/>
  <c r="G62" i="4" s="1"/>
  <c r="H62" i="4" s="1"/>
  <c r="I62" i="4" s="1"/>
  <c r="J62" i="4" s="1"/>
  <c r="K62" i="4" s="1"/>
  <c r="L62" i="4" s="1"/>
  <c r="M62" i="4" s="1"/>
  <c r="N62" i="4" s="1"/>
  <c r="O61" i="4"/>
  <c r="E61" i="4"/>
  <c r="F61" i="4" s="1"/>
  <c r="G61" i="4" s="1"/>
  <c r="H61" i="4" s="1"/>
  <c r="I61" i="4" s="1"/>
  <c r="J61" i="4" s="1"/>
  <c r="K61" i="4" s="1"/>
  <c r="L61" i="4" s="1"/>
  <c r="M61" i="4" s="1"/>
  <c r="N61" i="4" s="1"/>
  <c r="O60" i="4"/>
  <c r="E60" i="4"/>
  <c r="F60" i="4" s="1"/>
  <c r="G60" i="4" s="1"/>
  <c r="H60" i="4" s="1"/>
  <c r="I60" i="4" s="1"/>
  <c r="J60" i="4" s="1"/>
  <c r="K60" i="4" s="1"/>
  <c r="L60" i="4" s="1"/>
  <c r="M60" i="4" s="1"/>
  <c r="N60" i="4" s="1"/>
  <c r="O59" i="4"/>
  <c r="E59" i="4"/>
  <c r="F59" i="4" s="1"/>
  <c r="G59" i="4" s="1"/>
  <c r="H59" i="4" s="1"/>
  <c r="I59" i="4" s="1"/>
  <c r="J59" i="4" s="1"/>
  <c r="K59" i="4" s="1"/>
  <c r="L59" i="4" s="1"/>
  <c r="M59" i="4" s="1"/>
  <c r="N59" i="4" s="1"/>
  <c r="O58" i="4"/>
  <c r="E58" i="4"/>
  <c r="F58" i="4" s="1"/>
  <c r="G58" i="4" s="1"/>
  <c r="H58" i="4" s="1"/>
  <c r="I58" i="4" s="1"/>
  <c r="J58" i="4" s="1"/>
  <c r="K58" i="4" s="1"/>
  <c r="L58" i="4" s="1"/>
  <c r="M58" i="4" s="1"/>
  <c r="N58" i="4" s="1"/>
  <c r="O57" i="4"/>
  <c r="E57" i="4"/>
  <c r="F57" i="4" s="1"/>
  <c r="G57" i="4" s="1"/>
  <c r="H57" i="4" s="1"/>
  <c r="I57" i="4" s="1"/>
  <c r="J57" i="4" s="1"/>
  <c r="K57" i="4" s="1"/>
  <c r="L57" i="4" s="1"/>
  <c r="M57" i="4" s="1"/>
  <c r="N57" i="4" s="1"/>
  <c r="O56" i="4"/>
  <c r="E56" i="4"/>
  <c r="F56" i="4" s="1"/>
  <c r="G56" i="4" s="1"/>
  <c r="H56" i="4" s="1"/>
  <c r="I56" i="4" s="1"/>
  <c r="J56" i="4" s="1"/>
  <c r="K56" i="4" s="1"/>
  <c r="L56" i="4" s="1"/>
  <c r="M56" i="4" s="1"/>
  <c r="N56" i="4" s="1"/>
  <c r="O55" i="4"/>
  <c r="E55" i="4"/>
  <c r="F55" i="4" s="1"/>
  <c r="G55" i="4" s="1"/>
  <c r="H55" i="4" s="1"/>
  <c r="I55" i="4" s="1"/>
  <c r="J55" i="4" s="1"/>
  <c r="K55" i="4" s="1"/>
  <c r="L55" i="4" s="1"/>
  <c r="M55" i="4" s="1"/>
  <c r="N55" i="4" s="1"/>
  <c r="O54" i="4"/>
  <c r="E54" i="4"/>
  <c r="F54" i="4" s="1"/>
  <c r="G54" i="4" s="1"/>
  <c r="H54" i="4" s="1"/>
  <c r="I54" i="4" s="1"/>
  <c r="J54" i="4" s="1"/>
  <c r="K54" i="4" s="1"/>
  <c r="L54" i="4" s="1"/>
  <c r="M54" i="4" s="1"/>
  <c r="N54" i="4" s="1"/>
  <c r="O53" i="4"/>
  <c r="E53" i="4"/>
  <c r="F53" i="4" s="1"/>
  <c r="G53" i="4" s="1"/>
  <c r="H53" i="4" s="1"/>
  <c r="I53" i="4" s="1"/>
  <c r="J53" i="4" s="1"/>
  <c r="K53" i="4" s="1"/>
  <c r="L53" i="4" s="1"/>
  <c r="M53" i="4" s="1"/>
  <c r="N53" i="4" s="1"/>
  <c r="O52" i="4"/>
  <c r="E52" i="4"/>
  <c r="F52" i="4" s="1"/>
  <c r="G52" i="4" s="1"/>
  <c r="H52" i="4" s="1"/>
  <c r="I52" i="4" s="1"/>
  <c r="J52" i="4" s="1"/>
  <c r="K52" i="4" s="1"/>
  <c r="L52" i="4" s="1"/>
  <c r="M52" i="4" s="1"/>
  <c r="N52" i="4" s="1"/>
  <c r="O51" i="4"/>
  <c r="E51" i="4"/>
  <c r="F51" i="4" s="1"/>
  <c r="G51" i="4" s="1"/>
  <c r="H51" i="4" s="1"/>
  <c r="I51" i="4" s="1"/>
  <c r="J51" i="4" s="1"/>
  <c r="K51" i="4" s="1"/>
  <c r="L51" i="4" s="1"/>
  <c r="M51" i="4" s="1"/>
  <c r="N51" i="4" s="1"/>
  <c r="O50" i="4"/>
  <c r="E50" i="4"/>
  <c r="F50" i="4" s="1"/>
  <c r="G50" i="4" s="1"/>
  <c r="H50" i="4" s="1"/>
  <c r="I50" i="4" s="1"/>
  <c r="J50" i="4" s="1"/>
  <c r="K50" i="4" s="1"/>
  <c r="L50" i="4" s="1"/>
  <c r="M50" i="4" s="1"/>
  <c r="N50" i="4" s="1"/>
  <c r="O49" i="4"/>
  <c r="E49" i="4"/>
  <c r="F49" i="4" s="1"/>
  <c r="G49" i="4" s="1"/>
  <c r="H49" i="4" s="1"/>
  <c r="I49" i="4" s="1"/>
  <c r="J49" i="4" s="1"/>
  <c r="K49" i="4" s="1"/>
  <c r="L49" i="4" s="1"/>
  <c r="M49" i="4" s="1"/>
  <c r="N49" i="4" s="1"/>
  <c r="O48" i="4"/>
  <c r="E48" i="4"/>
  <c r="F48" i="4" s="1"/>
  <c r="G48" i="4" s="1"/>
  <c r="H48" i="4" s="1"/>
  <c r="I48" i="4" s="1"/>
  <c r="J48" i="4" s="1"/>
  <c r="K48" i="4" s="1"/>
  <c r="L48" i="4" s="1"/>
  <c r="M48" i="4" s="1"/>
  <c r="N48" i="4" s="1"/>
  <c r="O47" i="4"/>
  <c r="E47" i="4"/>
  <c r="F47" i="4" s="1"/>
  <c r="G47" i="4" s="1"/>
  <c r="H47" i="4" s="1"/>
  <c r="I47" i="4" s="1"/>
  <c r="J47" i="4" s="1"/>
  <c r="K47" i="4" s="1"/>
  <c r="L47" i="4" s="1"/>
  <c r="M47" i="4" s="1"/>
  <c r="N47" i="4" s="1"/>
  <c r="O46" i="4"/>
  <c r="E46" i="4"/>
  <c r="F46" i="4" s="1"/>
  <c r="G46" i="4" s="1"/>
  <c r="H46" i="4" s="1"/>
  <c r="I46" i="4" s="1"/>
  <c r="J46" i="4" s="1"/>
  <c r="K46" i="4" s="1"/>
  <c r="L46" i="4" s="1"/>
  <c r="M46" i="4" s="1"/>
  <c r="N46" i="4" s="1"/>
  <c r="O45" i="4"/>
  <c r="E45" i="4"/>
  <c r="F45" i="4" s="1"/>
  <c r="G45" i="4" s="1"/>
  <c r="H45" i="4" s="1"/>
  <c r="I45" i="4" s="1"/>
  <c r="J45" i="4" s="1"/>
  <c r="K45" i="4" s="1"/>
  <c r="L45" i="4" s="1"/>
  <c r="M45" i="4" s="1"/>
  <c r="N45" i="4" s="1"/>
  <c r="O44" i="4"/>
  <c r="E44" i="4"/>
  <c r="F44" i="4" s="1"/>
  <c r="G44" i="4" s="1"/>
  <c r="H44" i="4" s="1"/>
  <c r="I44" i="4" s="1"/>
  <c r="J44" i="4" s="1"/>
  <c r="K44" i="4" s="1"/>
  <c r="L44" i="4" s="1"/>
  <c r="M44" i="4" s="1"/>
  <c r="N44" i="4" s="1"/>
  <c r="O43" i="4"/>
  <c r="E43" i="4"/>
  <c r="F43" i="4" s="1"/>
  <c r="G43" i="4" s="1"/>
  <c r="H43" i="4" s="1"/>
  <c r="I43" i="4" s="1"/>
  <c r="J43" i="4" s="1"/>
  <c r="K43" i="4" s="1"/>
  <c r="L43" i="4" s="1"/>
  <c r="M43" i="4" s="1"/>
  <c r="N43" i="4" s="1"/>
  <c r="O42" i="4"/>
  <c r="E42" i="4"/>
  <c r="F42" i="4" s="1"/>
  <c r="G42" i="4" s="1"/>
  <c r="H42" i="4" s="1"/>
  <c r="I42" i="4" s="1"/>
  <c r="J42" i="4" s="1"/>
  <c r="K42" i="4" s="1"/>
  <c r="L42" i="4" s="1"/>
  <c r="M42" i="4" s="1"/>
  <c r="N42" i="4" s="1"/>
  <c r="O41" i="4"/>
  <c r="E41" i="4"/>
  <c r="F41" i="4" s="1"/>
  <c r="G41" i="4" s="1"/>
  <c r="H41" i="4" s="1"/>
  <c r="I41" i="4" s="1"/>
  <c r="J41" i="4" s="1"/>
  <c r="K41" i="4" s="1"/>
  <c r="L41" i="4" s="1"/>
  <c r="M41" i="4" s="1"/>
  <c r="N41" i="4" s="1"/>
  <c r="O40" i="4"/>
  <c r="E40" i="4"/>
  <c r="F40" i="4" s="1"/>
  <c r="G40" i="4" s="1"/>
  <c r="H40" i="4" s="1"/>
  <c r="I40" i="4" s="1"/>
  <c r="J40" i="4" s="1"/>
  <c r="K40" i="4" s="1"/>
  <c r="L40" i="4" s="1"/>
  <c r="M40" i="4" s="1"/>
  <c r="N40" i="4" s="1"/>
  <c r="O39" i="4"/>
  <c r="E39" i="4"/>
  <c r="F39" i="4" s="1"/>
  <c r="G39" i="4" s="1"/>
  <c r="H39" i="4" s="1"/>
  <c r="I39" i="4" s="1"/>
  <c r="J39" i="4" s="1"/>
  <c r="K39" i="4" s="1"/>
  <c r="L39" i="4" s="1"/>
  <c r="M39" i="4" s="1"/>
  <c r="N39" i="4" s="1"/>
  <c r="O38" i="4"/>
  <c r="E38" i="4"/>
  <c r="F38" i="4" s="1"/>
  <c r="G38" i="4" s="1"/>
  <c r="H38" i="4" s="1"/>
  <c r="I38" i="4" s="1"/>
  <c r="J38" i="4" s="1"/>
  <c r="K38" i="4" s="1"/>
  <c r="L38" i="4" s="1"/>
  <c r="M38" i="4" s="1"/>
  <c r="N38" i="4" s="1"/>
  <c r="O37" i="4"/>
  <c r="E37" i="4"/>
  <c r="F37" i="4" s="1"/>
  <c r="G37" i="4" s="1"/>
  <c r="H37" i="4" s="1"/>
  <c r="I37" i="4" s="1"/>
  <c r="J37" i="4" s="1"/>
  <c r="K37" i="4" s="1"/>
  <c r="L37" i="4" s="1"/>
  <c r="M37" i="4" s="1"/>
  <c r="N37" i="4" s="1"/>
  <c r="O36" i="4"/>
  <c r="E36" i="4"/>
  <c r="F36" i="4" s="1"/>
  <c r="G36" i="4" s="1"/>
  <c r="H36" i="4" s="1"/>
  <c r="I36" i="4" s="1"/>
  <c r="J36" i="4" s="1"/>
  <c r="K36" i="4" s="1"/>
  <c r="L36" i="4" s="1"/>
  <c r="M36" i="4" s="1"/>
  <c r="N36" i="4" s="1"/>
  <c r="O35" i="4"/>
  <c r="E35" i="4"/>
  <c r="F35" i="4" s="1"/>
  <c r="G35" i="4" s="1"/>
  <c r="H35" i="4" s="1"/>
  <c r="I35" i="4" s="1"/>
  <c r="J35" i="4" s="1"/>
  <c r="K35" i="4" s="1"/>
  <c r="L35" i="4" s="1"/>
  <c r="M35" i="4" s="1"/>
  <c r="N35" i="4" s="1"/>
  <c r="O34" i="4"/>
  <c r="E34" i="4"/>
  <c r="F34" i="4" s="1"/>
  <c r="G34" i="4" s="1"/>
  <c r="H34" i="4" s="1"/>
  <c r="I34" i="4" s="1"/>
  <c r="J34" i="4" s="1"/>
  <c r="K34" i="4" s="1"/>
  <c r="L34" i="4" s="1"/>
  <c r="M34" i="4" s="1"/>
  <c r="N34" i="4" s="1"/>
  <c r="O33" i="4"/>
  <c r="E33" i="4"/>
  <c r="F33" i="4" s="1"/>
  <c r="G33" i="4" s="1"/>
  <c r="H33" i="4" s="1"/>
  <c r="I33" i="4" s="1"/>
  <c r="J33" i="4" s="1"/>
  <c r="K33" i="4" s="1"/>
  <c r="L33" i="4" s="1"/>
  <c r="M33" i="4" s="1"/>
  <c r="N33" i="4" s="1"/>
  <c r="O32" i="4"/>
  <c r="E32" i="4"/>
  <c r="F32" i="4" s="1"/>
  <c r="G32" i="4" s="1"/>
  <c r="H32" i="4" s="1"/>
  <c r="I32" i="4" s="1"/>
  <c r="J32" i="4" s="1"/>
  <c r="K32" i="4" s="1"/>
  <c r="L32" i="4" s="1"/>
  <c r="M32" i="4" s="1"/>
  <c r="N32" i="4" s="1"/>
  <c r="O31" i="4"/>
  <c r="E31" i="4"/>
  <c r="F31" i="4" s="1"/>
  <c r="G31" i="4" s="1"/>
  <c r="H31" i="4" s="1"/>
  <c r="I31" i="4" s="1"/>
  <c r="J31" i="4" s="1"/>
  <c r="K31" i="4" s="1"/>
  <c r="L31" i="4" s="1"/>
  <c r="M31" i="4" s="1"/>
  <c r="N31" i="4" s="1"/>
  <c r="O30" i="4"/>
  <c r="E30" i="4"/>
  <c r="F30" i="4" s="1"/>
  <c r="G30" i="4" s="1"/>
  <c r="H30" i="4" s="1"/>
  <c r="I30" i="4" s="1"/>
  <c r="J30" i="4" s="1"/>
  <c r="K30" i="4" s="1"/>
  <c r="L30" i="4" s="1"/>
  <c r="M30" i="4" s="1"/>
  <c r="N30" i="4" s="1"/>
  <c r="O29" i="4"/>
  <c r="E29" i="4"/>
  <c r="F29" i="4" s="1"/>
  <c r="G29" i="4" s="1"/>
  <c r="H29" i="4" s="1"/>
  <c r="I29" i="4" s="1"/>
  <c r="J29" i="4" s="1"/>
  <c r="K29" i="4" s="1"/>
  <c r="L29" i="4" s="1"/>
  <c r="M29" i="4" s="1"/>
  <c r="N29" i="4" s="1"/>
  <c r="O28" i="4"/>
  <c r="E28" i="4"/>
  <c r="F28" i="4" s="1"/>
  <c r="G28" i="4" s="1"/>
  <c r="H28" i="4" s="1"/>
  <c r="I28" i="4" s="1"/>
  <c r="J28" i="4" s="1"/>
  <c r="K28" i="4" s="1"/>
  <c r="L28" i="4" s="1"/>
  <c r="M28" i="4" s="1"/>
  <c r="N28" i="4" s="1"/>
  <c r="O27" i="4"/>
  <c r="E27" i="4"/>
  <c r="F27" i="4" s="1"/>
  <c r="G27" i="4" s="1"/>
  <c r="H27" i="4" s="1"/>
  <c r="I27" i="4" s="1"/>
  <c r="J27" i="4" s="1"/>
  <c r="K27" i="4" s="1"/>
  <c r="L27" i="4" s="1"/>
  <c r="M27" i="4" s="1"/>
  <c r="N27" i="4" s="1"/>
  <c r="O26" i="4"/>
  <c r="E26" i="4"/>
  <c r="F26" i="4" s="1"/>
  <c r="G26" i="4" s="1"/>
  <c r="H26" i="4" s="1"/>
  <c r="I26" i="4" s="1"/>
  <c r="J26" i="4" s="1"/>
  <c r="K26" i="4" s="1"/>
  <c r="L26" i="4" s="1"/>
  <c r="M26" i="4" s="1"/>
  <c r="N26" i="4" s="1"/>
  <c r="O25" i="4"/>
  <c r="E25" i="4"/>
  <c r="F25" i="4" s="1"/>
  <c r="G25" i="4" s="1"/>
  <c r="H25" i="4" s="1"/>
  <c r="I25" i="4" s="1"/>
  <c r="J25" i="4" s="1"/>
  <c r="K25" i="4" s="1"/>
  <c r="L25" i="4" s="1"/>
  <c r="M25" i="4" s="1"/>
  <c r="N25" i="4" s="1"/>
  <c r="O24" i="4"/>
  <c r="E24" i="4"/>
  <c r="F24" i="4" s="1"/>
  <c r="G24" i="4" s="1"/>
  <c r="H24" i="4" s="1"/>
  <c r="I24" i="4" s="1"/>
  <c r="J24" i="4" s="1"/>
  <c r="K24" i="4" s="1"/>
  <c r="L24" i="4" s="1"/>
  <c r="M24" i="4" s="1"/>
  <c r="N24" i="4" s="1"/>
  <c r="O23" i="4"/>
  <c r="E23" i="4"/>
  <c r="F23" i="4" s="1"/>
  <c r="G23" i="4" s="1"/>
  <c r="H23" i="4" s="1"/>
  <c r="I23" i="4" s="1"/>
  <c r="J23" i="4" s="1"/>
  <c r="K23" i="4" s="1"/>
  <c r="L23" i="4" s="1"/>
  <c r="M23" i="4" s="1"/>
  <c r="N23" i="4" s="1"/>
  <c r="O22" i="4"/>
  <c r="E22" i="4"/>
  <c r="F22" i="4" s="1"/>
  <c r="G22" i="4" s="1"/>
  <c r="H22" i="4" s="1"/>
  <c r="I22" i="4" s="1"/>
  <c r="J22" i="4" s="1"/>
  <c r="K22" i="4" s="1"/>
  <c r="L22" i="4" s="1"/>
  <c r="M22" i="4" s="1"/>
  <c r="N22" i="4" s="1"/>
  <c r="O21" i="4"/>
  <c r="E21" i="4"/>
  <c r="F21" i="4" s="1"/>
  <c r="G21" i="4" s="1"/>
  <c r="H21" i="4" s="1"/>
  <c r="I21" i="4" s="1"/>
  <c r="J21" i="4" s="1"/>
  <c r="K21" i="4" s="1"/>
  <c r="L21" i="4" s="1"/>
  <c r="M21" i="4" s="1"/>
  <c r="N21" i="4" s="1"/>
  <c r="O20" i="4"/>
  <c r="E20" i="4"/>
  <c r="F20" i="4" s="1"/>
  <c r="G20" i="4" s="1"/>
  <c r="H20" i="4" s="1"/>
  <c r="I20" i="4" s="1"/>
  <c r="J20" i="4" s="1"/>
  <c r="K20" i="4" s="1"/>
  <c r="L20" i="4" s="1"/>
  <c r="M20" i="4" s="1"/>
  <c r="N20" i="4" s="1"/>
  <c r="O19" i="4"/>
  <c r="E19" i="4"/>
  <c r="F19" i="4" s="1"/>
  <c r="G19" i="4" s="1"/>
  <c r="H19" i="4" s="1"/>
  <c r="I19" i="4" s="1"/>
  <c r="J19" i="4" s="1"/>
  <c r="K19" i="4" s="1"/>
  <c r="L19" i="4" s="1"/>
  <c r="M19" i="4" s="1"/>
  <c r="N19" i="4" s="1"/>
  <c r="O18" i="4"/>
  <c r="E18" i="4"/>
  <c r="F18" i="4" s="1"/>
  <c r="G18" i="4" s="1"/>
  <c r="H18" i="4" s="1"/>
  <c r="I18" i="4" s="1"/>
  <c r="J18" i="4" s="1"/>
  <c r="K18" i="4" s="1"/>
  <c r="L18" i="4" s="1"/>
  <c r="M18" i="4" s="1"/>
  <c r="N18" i="4" s="1"/>
  <c r="O17" i="4"/>
  <c r="E17" i="4"/>
  <c r="F17" i="4" s="1"/>
  <c r="G17" i="4" s="1"/>
  <c r="H17" i="4" s="1"/>
  <c r="I17" i="4" s="1"/>
  <c r="J17" i="4" s="1"/>
  <c r="K17" i="4" s="1"/>
  <c r="L17" i="4" s="1"/>
  <c r="M17" i="4" s="1"/>
  <c r="N17" i="4" s="1"/>
  <c r="O16" i="4"/>
  <c r="E16" i="4"/>
  <c r="F16" i="4" s="1"/>
  <c r="G16" i="4" s="1"/>
  <c r="H16" i="4" s="1"/>
  <c r="I16" i="4" s="1"/>
  <c r="J16" i="4" s="1"/>
  <c r="K16" i="4" s="1"/>
  <c r="L16" i="4" s="1"/>
  <c r="M16" i="4" s="1"/>
  <c r="N16" i="4" s="1"/>
  <c r="O15" i="4"/>
  <c r="E15" i="4"/>
  <c r="F15" i="4" s="1"/>
  <c r="G15" i="4" s="1"/>
  <c r="H15" i="4" s="1"/>
  <c r="I15" i="4" s="1"/>
  <c r="J15" i="4" s="1"/>
  <c r="K15" i="4" s="1"/>
  <c r="L15" i="4" s="1"/>
  <c r="M15" i="4" s="1"/>
  <c r="N15" i="4" s="1"/>
  <c r="O14" i="4"/>
  <c r="E14" i="4"/>
  <c r="F14" i="4" s="1"/>
  <c r="G14" i="4" s="1"/>
  <c r="H14" i="4" s="1"/>
  <c r="I14" i="4" s="1"/>
  <c r="J14" i="4" s="1"/>
  <c r="K14" i="4" s="1"/>
  <c r="L14" i="4" s="1"/>
  <c r="M14" i="4" s="1"/>
  <c r="N14" i="4" s="1"/>
  <c r="O13" i="4"/>
  <c r="E13" i="4"/>
  <c r="F13" i="4" s="1"/>
  <c r="G13" i="4" s="1"/>
  <c r="H13" i="4" s="1"/>
  <c r="I13" i="4" s="1"/>
  <c r="J13" i="4" s="1"/>
  <c r="K13" i="4" s="1"/>
  <c r="L13" i="4" s="1"/>
  <c r="M13" i="4" s="1"/>
  <c r="N13" i="4" s="1"/>
  <c r="O12" i="4"/>
  <c r="E12" i="4"/>
  <c r="F12" i="4" s="1"/>
  <c r="G12" i="4" s="1"/>
  <c r="H12" i="4" s="1"/>
  <c r="I12" i="4" s="1"/>
  <c r="J12" i="4" s="1"/>
  <c r="K12" i="4" s="1"/>
  <c r="L12" i="4" s="1"/>
  <c r="M12" i="4" s="1"/>
  <c r="N12" i="4" s="1"/>
  <c r="O11" i="4"/>
  <c r="E11" i="4"/>
  <c r="F11" i="4" s="1"/>
  <c r="G11" i="4" s="1"/>
  <c r="H11" i="4" s="1"/>
  <c r="I11" i="4" s="1"/>
  <c r="J11" i="4" s="1"/>
  <c r="K11" i="4" s="1"/>
  <c r="L11" i="4" s="1"/>
  <c r="M11" i="4" s="1"/>
  <c r="N11" i="4" s="1"/>
  <c r="O10" i="4"/>
  <c r="E10" i="4"/>
  <c r="F10" i="4" s="1"/>
  <c r="G10" i="4" s="1"/>
  <c r="H10" i="4" s="1"/>
  <c r="I10" i="4" s="1"/>
  <c r="J10" i="4" s="1"/>
  <c r="K10" i="4" s="1"/>
  <c r="L10" i="4" s="1"/>
  <c r="M10" i="4" s="1"/>
  <c r="N10" i="4" s="1"/>
  <c r="O9" i="4"/>
  <c r="E9" i="4"/>
  <c r="F9" i="4" s="1"/>
  <c r="G9" i="4" s="1"/>
  <c r="H9" i="4" s="1"/>
  <c r="I9" i="4" s="1"/>
  <c r="J9" i="4" s="1"/>
  <c r="K9" i="4" s="1"/>
  <c r="L9" i="4" s="1"/>
  <c r="M9" i="4" s="1"/>
  <c r="N9" i="4" s="1"/>
  <c r="O8" i="4"/>
  <c r="E8" i="4"/>
  <c r="F8" i="4" s="1"/>
  <c r="G8" i="4" s="1"/>
  <c r="H8" i="4" s="1"/>
  <c r="I8" i="4" s="1"/>
  <c r="J8" i="4" s="1"/>
  <c r="K8" i="4" s="1"/>
  <c r="L8" i="4" s="1"/>
  <c r="M8" i="4" s="1"/>
  <c r="N8" i="4" s="1"/>
  <c r="O7" i="4"/>
  <c r="E7" i="4"/>
  <c r="F7" i="4" s="1"/>
  <c r="G7" i="4" s="1"/>
  <c r="H7" i="4" s="1"/>
  <c r="I7" i="4" s="1"/>
  <c r="J7" i="4" s="1"/>
  <c r="K7" i="4" s="1"/>
  <c r="L7" i="4" s="1"/>
  <c r="M7" i="4" s="1"/>
  <c r="N7" i="4" s="1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56" i="4" s="1"/>
  <c r="C57" i="4" s="1"/>
  <c r="C58" i="4" s="1"/>
  <c r="C59" i="4" s="1"/>
  <c r="C60" i="4" s="1"/>
  <c r="C61" i="4" s="1"/>
  <c r="C62" i="4" s="1"/>
  <c r="C63" i="4" s="1"/>
  <c r="C64" i="4" s="1"/>
  <c r="C65" i="4" s="1"/>
  <c r="C66" i="4" s="1"/>
  <c r="C67" i="4" s="1"/>
  <c r="C68" i="4" s="1"/>
  <c r="C69" i="4" s="1"/>
  <c r="C70" i="4" s="1"/>
  <c r="C71" i="4" s="1"/>
  <c r="C72" i="4" s="1"/>
  <c r="C73" i="4" s="1"/>
  <c r="C74" i="4" s="1"/>
  <c r="C75" i="4" s="1"/>
  <c r="C76" i="4" s="1"/>
  <c r="C77" i="4" s="1"/>
  <c r="C78" i="4" s="1"/>
  <c r="C79" i="4" s="1"/>
  <c r="C80" i="4" s="1"/>
  <c r="C81" i="4" s="1"/>
  <c r="C82" i="4" s="1"/>
  <c r="C83" i="4" s="1"/>
  <c r="C84" i="4" s="1"/>
  <c r="C85" i="4" s="1"/>
  <c r="C86" i="4" s="1"/>
  <c r="C87" i="4" s="1"/>
  <c r="C88" i="4" s="1"/>
  <c r="C89" i="4" s="1"/>
  <c r="C90" i="4" s="1"/>
  <c r="C91" i="4" s="1"/>
  <c r="C92" i="4" s="1"/>
  <c r="C93" i="4" s="1"/>
  <c r="C94" i="4" s="1"/>
  <c r="C95" i="4" s="1"/>
  <c r="C96" i="4" s="1"/>
  <c r="C97" i="4" s="1"/>
  <c r="C98" i="4" s="1"/>
  <c r="C99" i="4" s="1"/>
  <c r="C100" i="4" s="1"/>
  <c r="C101" i="4" s="1"/>
  <c r="C102" i="4" s="1"/>
  <c r="C103" i="4" s="1"/>
  <c r="C104" i="4" s="1"/>
  <c r="C105" i="4" s="1"/>
  <c r="O6" i="4"/>
  <c r="E6" i="4"/>
  <c r="F6" i="4" s="1"/>
  <c r="G6" i="4" s="1"/>
  <c r="H6" i="4" s="1"/>
  <c r="I6" i="4" s="1"/>
  <c r="J6" i="4" s="1"/>
  <c r="K6" i="4" s="1"/>
  <c r="L6" i="4" s="1"/>
  <c r="M6" i="4" s="1"/>
  <c r="N6" i="4" s="1"/>
  <c r="E5" i="4"/>
  <c r="F5" i="4" s="1"/>
  <c r="G5" i="4" s="1"/>
  <c r="H5" i="4" s="1"/>
  <c r="I5" i="4" s="1"/>
  <c r="J5" i="4" s="1"/>
  <c r="K5" i="4" s="1"/>
  <c r="L5" i="4" s="1"/>
  <c r="M5" i="4" s="1"/>
  <c r="N5" i="4" s="1"/>
  <c r="E39" i="3"/>
  <c r="F39" i="3" s="1"/>
  <c r="G39" i="3" s="1"/>
  <c r="H39" i="3" s="1"/>
  <c r="I39" i="3" s="1"/>
  <c r="J39" i="3" s="1"/>
  <c r="K39" i="3" s="1"/>
  <c r="L39" i="3" s="1"/>
  <c r="M39" i="3" s="1"/>
  <c r="N39" i="3" s="1"/>
  <c r="E31" i="3"/>
  <c r="F31" i="3" s="1"/>
  <c r="G31" i="3" s="1"/>
  <c r="H31" i="3" s="1"/>
  <c r="I31" i="3" s="1"/>
  <c r="J31" i="3" s="1"/>
  <c r="K31" i="3" s="1"/>
  <c r="L31" i="3" s="1"/>
  <c r="M31" i="3" s="1"/>
  <c r="N31" i="3" s="1"/>
  <c r="E23" i="3"/>
  <c r="F23" i="3" s="1"/>
  <c r="G23" i="3" s="1"/>
  <c r="H23" i="3" s="1"/>
  <c r="I23" i="3" s="1"/>
  <c r="J23" i="3" s="1"/>
  <c r="K23" i="3" s="1"/>
  <c r="L23" i="3" s="1"/>
  <c r="M23" i="3" s="1"/>
  <c r="N23" i="3" s="1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6" i="3"/>
  <c r="E105" i="3"/>
  <c r="F105" i="3" s="1"/>
  <c r="G105" i="3" s="1"/>
  <c r="H105" i="3" s="1"/>
  <c r="I105" i="3" s="1"/>
  <c r="J105" i="3" s="1"/>
  <c r="K105" i="3" s="1"/>
  <c r="L105" i="3" s="1"/>
  <c r="M105" i="3" s="1"/>
  <c r="N105" i="3" s="1"/>
  <c r="E104" i="3"/>
  <c r="F104" i="3" s="1"/>
  <c r="G104" i="3" s="1"/>
  <c r="H104" i="3" s="1"/>
  <c r="I104" i="3" s="1"/>
  <c r="J104" i="3" s="1"/>
  <c r="K104" i="3" s="1"/>
  <c r="L104" i="3" s="1"/>
  <c r="M104" i="3" s="1"/>
  <c r="N104" i="3" s="1"/>
  <c r="E103" i="3"/>
  <c r="F103" i="3" s="1"/>
  <c r="G103" i="3" s="1"/>
  <c r="H103" i="3" s="1"/>
  <c r="I103" i="3" s="1"/>
  <c r="J103" i="3" s="1"/>
  <c r="K103" i="3" s="1"/>
  <c r="L103" i="3" s="1"/>
  <c r="M103" i="3" s="1"/>
  <c r="N103" i="3" s="1"/>
  <c r="E102" i="3"/>
  <c r="E101" i="3"/>
  <c r="F101" i="3" s="1"/>
  <c r="G101" i="3" s="1"/>
  <c r="H101" i="3" s="1"/>
  <c r="I101" i="3" s="1"/>
  <c r="J101" i="3" s="1"/>
  <c r="K101" i="3" s="1"/>
  <c r="L101" i="3" s="1"/>
  <c r="M101" i="3" s="1"/>
  <c r="N101" i="3" s="1"/>
  <c r="E100" i="3"/>
  <c r="F100" i="3" s="1"/>
  <c r="G100" i="3" s="1"/>
  <c r="H100" i="3" s="1"/>
  <c r="I100" i="3" s="1"/>
  <c r="E99" i="3"/>
  <c r="F99" i="3" s="1"/>
  <c r="G99" i="3" s="1"/>
  <c r="H99" i="3" s="1"/>
  <c r="I99" i="3" s="1"/>
  <c r="J99" i="3" s="1"/>
  <c r="K99" i="3" s="1"/>
  <c r="E98" i="3"/>
  <c r="E97" i="3"/>
  <c r="F97" i="3" s="1"/>
  <c r="G97" i="3" s="1"/>
  <c r="E96" i="3"/>
  <c r="F96" i="3" s="1"/>
  <c r="G96" i="3" s="1"/>
  <c r="H96" i="3" s="1"/>
  <c r="I96" i="3" s="1"/>
  <c r="E95" i="3"/>
  <c r="F95" i="3" s="1"/>
  <c r="G95" i="3" s="1"/>
  <c r="H95" i="3" s="1"/>
  <c r="I95" i="3" s="1"/>
  <c r="J95" i="3" s="1"/>
  <c r="K95" i="3" s="1"/>
  <c r="E94" i="3"/>
  <c r="E93" i="3"/>
  <c r="F93" i="3" s="1"/>
  <c r="G93" i="3" s="1"/>
  <c r="H93" i="3" s="1"/>
  <c r="I93" i="3" s="1"/>
  <c r="J93" i="3" s="1"/>
  <c r="K93" i="3" s="1"/>
  <c r="L93" i="3" s="1"/>
  <c r="M93" i="3" s="1"/>
  <c r="N93" i="3" s="1"/>
  <c r="E92" i="3"/>
  <c r="F92" i="3" s="1"/>
  <c r="G92" i="3" s="1"/>
  <c r="H92" i="3" s="1"/>
  <c r="I92" i="3" s="1"/>
  <c r="J92" i="3" s="1"/>
  <c r="K92" i="3" s="1"/>
  <c r="L92" i="3" s="1"/>
  <c r="M92" i="3" s="1"/>
  <c r="N92" i="3" s="1"/>
  <c r="E91" i="3"/>
  <c r="F91" i="3" s="1"/>
  <c r="G91" i="3" s="1"/>
  <c r="H91" i="3" s="1"/>
  <c r="I91" i="3" s="1"/>
  <c r="J91" i="3" s="1"/>
  <c r="K91" i="3" s="1"/>
  <c r="E90" i="3"/>
  <c r="E89" i="3"/>
  <c r="F89" i="3" s="1"/>
  <c r="G89" i="3" s="1"/>
  <c r="E88" i="3"/>
  <c r="F88" i="3" s="1"/>
  <c r="G88" i="3" s="1"/>
  <c r="H88" i="3" s="1"/>
  <c r="I88" i="3" s="1"/>
  <c r="E87" i="3"/>
  <c r="F87" i="3" s="1"/>
  <c r="G87" i="3" s="1"/>
  <c r="H87" i="3" s="1"/>
  <c r="I87" i="3" s="1"/>
  <c r="J87" i="3" s="1"/>
  <c r="K87" i="3" s="1"/>
  <c r="E86" i="3"/>
  <c r="F86" i="3" s="1"/>
  <c r="G86" i="3" s="1"/>
  <c r="H86" i="3" s="1"/>
  <c r="I86" i="3" s="1"/>
  <c r="J86" i="3" s="1"/>
  <c r="K86" i="3" s="1"/>
  <c r="L86" i="3" s="1"/>
  <c r="M86" i="3" s="1"/>
  <c r="N86" i="3" s="1"/>
  <c r="E85" i="3"/>
  <c r="F85" i="3" s="1"/>
  <c r="G85" i="3" s="1"/>
  <c r="E84" i="3"/>
  <c r="F84" i="3" s="1"/>
  <c r="G84" i="3" s="1"/>
  <c r="H84" i="3" s="1"/>
  <c r="I84" i="3" s="1"/>
  <c r="E83" i="3"/>
  <c r="F83" i="3" s="1"/>
  <c r="G83" i="3" s="1"/>
  <c r="H83" i="3" s="1"/>
  <c r="I83" i="3" s="1"/>
  <c r="J83" i="3" s="1"/>
  <c r="K83" i="3" s="1"/>
  <c r="E82" i="3"/>
  <c r="E81" i="3"/>
  <c r="F81" i="3" s="1"/>
  <c r="G81" i="3" s="1"/>
  <c r="E80" i="3"/>
  <c r="F80" i="3" s="1"/>
  <c r="G80" i="3" s="1"/>
  <c r="H80" i="3" s="1"/>
  <c r="I80" i="3" s="1"/>
  <c r="E79" i="3"/>
  <c r="F79" i="3" s="1"/>
  <c r="G79" i="3" s="1"/>
  <c r="H79" i="3" s="1"/>
  <c r="I79" i="3" s="1"/>
  <c r="J79" i="3" s="1"/>
  <c r="K79" i="3" s="1"/>
  <c r="E78" i="3"/>
  <c r="F78" i="3" s="1"/>
  <c r="G78" i="3" s="1"/>
  <c r="H78" i="3" s="1"/>
  <c r="I78" i="3" s="1"/>
  <c r="J78" i="3" s="1"/>
  <c r="K78" i="3" s="1"/>
  <c r="L78" i="3" s="1"/>
  <c r="M78" i="3" s="1"/>
  <c r="N78" i="3" s="1"/>
  <c r="E77" i="3"/>
  <c r="F77" i="3" s="1"/>
  <c r="G77" i="3" s="1"/>
  <c r="E76" i="3"/>
  <c r="F76" i="3" s="1"/>
  <c r="G76" i="3" s="1"/>
  <c r="H76" i="3" s="1"/>
  <c r="I76" i="3" s="1"/>
  <c r="E75" i="3"/>
  <c r="F75" i="3" s="1"/>
  <c r="G75" i="3" s="1"/>
  <c r="H75" i="3" s="1"/>
  <c r="I75" i="3" s="1"/>
  <c r="J75" i="3" s="1"/>
  <c r="K75" i="3" s="1"/>
  <c r="E74" i="3"/>
  <c r="E73" i="3"/>
  <c r="F73" i="3" s="1"/>
  <c r="G73" i="3" s="1"/>
  <c r="E72" i="3"/>
  <c r="F72" i="3" s="1"/>
  <c r="G72" i="3" s="1"/>
  <c r="H72" i="3" s="1"/>
  <c r="I72" i="3" s="1"/>
  <c r="E71" i="3"/>
  <c r="F71" i="3" s="1"/>
  <c r="G71" i="3" s="1"/>
  <c r="H71" i="3" s="1"/>
  <c r="I71" i="3" s="1"/>
  <c r="J71" i="3" s="1"/>
  <c r="K71" i="3" s="1"/>
  <c r="E70" i="3"/>
  <c r="F70" i="3" s="1"/>
  <c r="G70" i="3" s="1"/>
  <c r="H70" i="3" s="1"/>
  <c r="I70" i="3" s="1"/>
  <c r="J70" i="3" s="1"/>
  <c r="K70" i="3" s="1"/>
  <c r="L70" i="3" s="1"/>
  <c r="M70" i="3" s="1"/>
  <c r="N70" i="3" s="1"/>
  <c r="E69" i="3"/>
  <c r="F69" i="3" s="1"/>
  <c r="G69" i="3" s="1"/>
  <c r="E68" i="3"/>
  <c r="F68" i="3" s="1"/>
  <c r="G68" i="3" s="1"/>
  <c r="H68" i="3" s="1"/>
  <c r="I68" i="3" s="1"/>
  <c r="E67" i="3"/>
  <c r="F67" i="3" s="1"/>
  <c r="G67" i="3" s="1"/>
  <c r="H67" i="3" s="1"/>
  <c r="I67" i="3" s="1"/>
  <c r="J67" i="3" s="1"/>
  <c r="K67" i="3" s="1"/>
  <c r="E66" i="3"/>
  <c r="E65" i="3"/>
  <c r="F65" i="3" s="1"/>
  <c r="G65" i="3" s="1"/>
  <c r="E64" i="3"/>
  <c r="F64" i="3" s="1"/>
  <c r="G64" i="3" s="1"/>
  <c r="H64" i="3" s="1"/>
  <c r="I64" i="3" s="1"/>
  <c r="E63" i="3"/>
  <c r="F63" i="3" s="1"/>
  <c r="G63" i="3" s="1"/>
  <c r="H63" i="3" s="1"/>
  <c r="I63" i="3" s="1"/>
  <c r="J63" i="3" s="1"/>
  <c r="K63" i="3" s="1"/>
  <c r="E62" i="3"/>
  <c r="F62" i="3" s="1"/>
  <c r="G62" i="3" s="1"/>
  <c r="H62" i="3" s="1"/>
  <c r="I62" i="3" s="1"/>
  <c r="J62" i="3" s="1"/>
  <c r="K62" i="3" s="1"/>
  <c r="L62" i="3" s="1"/>
  <c r="M62" i="3" s="1"/>
  <c r="N62" i="3" s="1"/>
  <c r="E61" i="3"/>
  <c r="F61" i="3" s="1"/>
  <c r="G61" i="3" s="1"/>
  <c r="E60" i="3"/>
  <c r="F60" i="3" s="1"/>
  <c r="G60" i="3" s="1"/>
  <c r="H60" i="3" s="1"/>
  <c r="I60" i="3" s="1"/>
  <c r="E59" i="3"/>
  <c r="F59" i="3" s="1"/>
  <c r="G59" i="3" s="1"/>
  <c r="H59" i="3" s="1"/>
  <c r="I59" i="3" s="1"/>
  <c r="J59" i="3" s="1"/>
  <c r="K59" i="3" s="1"/>
  <c r="E58" i="3"/>
  <c r="F58" i="3" s="1"/>
  <c r="G58" i="3" s="1"/>
  <c r="H58" i="3" s="1"/>
  <c r="I58" i="3" s="1"/>
  <c r="J58" i="3" s="1"/>
  <c r="K58" i="3" s="1"/>
  <c r="L58" i="3" s="1"/>
  <c r="M58" i="3" s="1"/>
  <c r="N58" i="3" s="1"/>
  <c r="P58" i="3" s="1"/>
  <c r="E57" i="3"/>
  <c r="F57" i="3" s="1"/>
  <c r="G57" i="3" s="1"/>
  <c r="E56" i="3"/>
  <c r="F56" i="3" s="1"/>
  <c r="G56" i="3" s="1"/>
  <c r="H56" i="3" s="1"/>
  <c r="I56" i="3" s="1"/>
  <c r="E55" i="3"/>
  <c r="F55" i="3" s="1"/>
  <c r="G55" i="3" s="1"/>
  <c r="H55" i="3" s="1"/>
  <c r="I55" i="3" s="1"/>
  <c r="J55" i="3" s="1"/>
  <c r="K55" i="3" s="1"/>
  <c r="L55" i="3" s="1"/>
  <c r="M55" i="3" s="1"/>
  <c r="N55" i="3" s="1"/>
  <c r="E54" i="3"/>
  <c r="E53" i="3"/>
  <c r="F53" i="3" s="1"/>
  <c r="G53" i="3" s="1"/>
  <c r="H53" i="3" s="1"/>
  <c r="I53" i="3" s="1"/>
  <c r="J53" i="3" s="1"/>
  <c r="K53" i="3" s="1"/>
  <c r="L53" i="3" s="1"/>
  <c r="M53" i="3" s="1"/>
  <c r="N53" i="3" s="1"/>
  <c r="E52" i="3"/>
  <c r="F52" i="3" s="1"/>
  <c r="G52" i="3" s="1"/>
  <c r="H52" i="3" s="1"/>
  <c r="I52" i="3" s="1"/>
  <c r="E51" i="3"/>
  <c r="F51" i="3" s="1"/>
  <c r="G51" i="3" s="1"/>
  <c r="H51" i="3" s="1"/>
  <c r="I51" i="3" s="1"/>
  <c r="J51" i="3" s="1"/>
  <c r="K51" i="3" s="1"/>
  <c r="E50" i="3"/>
  <c r="E49" i="3"/>
  <c r="F49" i="3" s="1"/>
  <c r="G49" i="3" s="1"/>
  <c r="E48" i="3"/>
  <c r="F48" i="3" s="1"/>
  <c r="G48" i="3" s="1"/>
  <c r="H48" i="3" s="1"/>
  <c r="I48" i="3" s="1"/>
  <c r="J48" i="3" s="1"/>
  <c r="K48" i="3" s="1"/>
  <c r="L48" i="3" s="1"/>
  <c r="M48" i="3" s="1"/>
  <c r="N48" i="3" s="1"/>
  <c r="E47" i="3"/>
  <c r="F47" i="3" s="1"/>
  <c r="G47" i="3" s="1"/>
  <c r="H47" i="3" s="1"/>
  <c r="I47" i="3" s="1"/>
  <c r="J47" i="3" s="1"/>
  <c r="K47" i="3" s="1"/>
  <c r="E46" i="3"/>
  <c r="E45" i="3"/>
  <c r="F45" i="3" s="1"/>
  <c r="G45" i="3" s="1"/>
  <c r="E44" i="3"/>
  <c r="F44" i="3" s="1"/>
  <c r="G44" i="3" s="1"/>
  <c r="H44" i="3" s="1"/>
  <c r="I44" i="3" s="1"/>
  <c r="J44" i="3" s="1"/>
  <c r="K44" i="3" s="1"/>
  <c r="L44" i="3" s="1"/>
  <c r="M44" i="3" s="1"/>
  <c r="N44" i="3" s="1"/>
  <c r="E43" i="3"/>
  <c r="F43" i="3" s="1"/>
  <c r="G43" i="3" s="1"/>
  <c r="H43" i="3" s="1"/>
  <c r="I43" i="3" s="1"/>
  <c r="J43" i="3" s="1"/>
  <c r="K43" i="3" s="1"/>
  <c r="E42" i="3"/>
  <c r="E41" i="3"/>
  <c r="F41" i="3" s="1"/>
  <c r="G41" i="3" s="1"/>
  <c r="H41" i="3" s="1"/>
  <c r="I41" i="3" s="1"/>
  <c r="J41" i="3" s="1"/>
  <c r="K41" i="3" s="1"/>
  <c r="L41" i="3" s="1"/>
  <c r="M41" i="3" s="1"/>
  <c r="N41" i="3" s="1"/>
  <c r="E40" i="3"/>
  <c r="F40" i="3" s="1"/>
  <c r="G40" i="3" s="1"/>
  <c r="H40" i="3" s="1"/>
  <c r="I40" i="3" s="1"/>
  <c r="J40" i="3" s="1"/>
  <c r="K40" i="3" s="1"/>
  <c r="L40" i="3" s="1"/>
  <c r="M40" i="3" s="1"/>
  <c r="N40" i="3" s="1"/>
  <c r="E38" i="3"/>
  <c r="E37" i="3"/>
  <c r="F37" i="3" s="1"/>
  <c r="G37" i="3" s="1"/>
  <c r="E36" i="3"/>
  <c r="F36" i="3" s="1"/>
  <c r="G36" i="3" s="1"/>
  <c r="H36" i="3" s="1"/>
  <c r="I36" i="3" s="1"/>
  <c r="E35" i="3"/>
  <c r="F35" i="3" s="1"/>
  <c r="G35" i="3" s="1"/>
  <c r="H35" i="3" s="1"/>
  <c r="I35" i="3" s="1"/>
  <c r="J35" i="3" s="1"/>
  <c r="K35" i="3" s="1"/>
  <c r="L35" i="3" s="1"/>
  <c r="M35" i="3" s="1"/>
  <c r="N35" i="3" s="1"/>
  <c r="E34" i="3"/>
  <c r="E33" i="3"/>
  <c r="F33" i="3" s="1"/>
  <c r="G33" i="3" s="1"/>
  <c r="E32" i="3"/>
  <c r="F32" i="3" s="1"/>
  <c r="G32" i="3" s="1"/>
  <c r="H32" i="3" s="1"/>
  <c r="I32" i="3" s="1"/>
  <c r="E30" i="3"/>
  <c r="E29" i="3"/>
  <c r="F29" i="3" s="1"/>
  <c r="G29" i="3" s="1"/>
  <c r="E28" i="3"/>
  <c r="F28" i="3" s="1"/>
  <c r="G28" i="3" s="1"/>
  <c r="H28" i="3" s="1"/>
  <c r="I28" i="3" s="1"/>
  <c r="E27" i="3"/>
  <c r="F27" i="3" s="1"/>
  <c r="G27" i="3" s="1"/>
  <c r="H27" i="3" s="1"/>
  <c r="I27" i="3" s="1"/>
  <c r="J27" i="3" s="1"/>
  <c r="K27" i="3" s="1"/>
  <c r="L27" i="3" s="1"/>
  <c r="M27" i="3" s="1"/>
  <c r="N27" i="3" s="1"/>
  <c r="E26" i="3"/>
  <c r="E25" i="3"/>
  <c r="F25" i="3" s="1"/>
  <c r="G25" i="3" s="1"/>
  <c r="E24" i="3"/>
  <c r="F24" i="3" s="1"/>
  <c r="G24" i="3" s="1"/>
  <c r="H24" i="3" s="1"/>
  <c r="I24" i="3" s="1"/>
  <c r="E22" i="3"/>
  <c r="E21" i="3"/>
  <c r="F21" i="3" s="1"/>
  <c r="G21" i="3" s="1"/>
  <c r="E20" i="3"/>
  <c r="F20" i="3" s="1"/>
  <c r="G20" i="3" s="1"/>
  <c r="H20" i="3" s="1"/>
  <c r="I20" i="3" s="1"/>
  <c r="E19" i="3"/>
  <c r="F19" i="3" s="1"/>
  <c r="G19" i="3" s="1"/>
  <c r="H19" i="3" s="1"/>
  <c r="I19" i="3" s="1"/>
  <c r="J19" i="3" s="1"/>
  <c r="K19" i="3" s="1"/>
  <c r="L19" i="3" s="1"/>
  <c r="M19" i="3" s="1"/>
  <c r="N19" i="3" s="1"/>
  <c r="E18" i="3"/>
  <c r="E17" i="3"/>
  <c r="F17" i="3" s="1"/>
  <c r="G17" i="3" s="1"/>
  <c r="E16" i="3"/>
  <c r="F16" i="3" s="1"/>
  <c r="G16" i="3" s="1"/>
  <c r="H16" i="3" s="1"/>
  <c r="I16" i="3" s="1"/>
  <c r="E15" i="3"/>
  <c r="F15" i="3" s="1"/>
  <c r="G15" i="3" s="1"/>
  <c r="H15" i="3" s="1"/>
  <c r="I15" i="3" s="1"/>
  <c r="J15" i="3" s="1"/>
  <c r="K15" i="3" s="1"/>
  <c r="L15" i="3" s="1"/>
  <c r="M15" i="3" s="1"/>
  <c r="N15" i="3" s="1"/>
  <c r="E14" i="3"/>
  <c r="E13" i="3"/>
  <c r="F13" i="3" s="1"/>
  <c r="G13" i="3" s="1"/>
  <c r="H13" i="3" s="1"/>
  <c r="I13" i="3" s="1"/>
  <c r="J13" i="3" s="1"/>
  <c r="K13" i="3" s="1"/>
  <c r="L13" i="3" s="1"/>
  <c r="M13" i="3" s="1"/>
  <c r="N13" i="3" s="1"/>
  <c r="E12" i="3"/>
  <c r="F12" i="3" s="1"/>
  <c r="G12" i="3" s="1"/>
  <c r="H12" i="3" s="1"/>
  <c r="I12" i="3" s="1"/>
  <c r="E11" i="3"/>
  <c r="F11" i="3" s="1"/>
  <c r="G11" i="3" s="1"/>
  <c r="H11" i="3" s="1"/>
  <c r="I11" i="3" s="1"/>
  <c r="J11" i="3" s="1"/>
  <c r="K11" i="3" s="1"/>
  <c r="E10" i="3"/>
  <c r="E9" i="3"/>
  <c r="F9" i="3" s="1"/>
  <c r="G9" i="3" s="1"/>
  <c r="E8" i="3"/>
  <c r="F8" i="3" s="1"/>
  <c r="G8" i="3" s="1"/>
  <c r="H8" i="3" s="1"/>
  <c r="I8" i="3" s="1"/>
  <c r="E7" i="3"/>
  <c r="F7" i="3" s="1"/>
  <c r="G7" i="3" s="1"/>
  <c r="H7" i="3" s="1"/>
  <c r="I7" i="3" s="1"/>
  <c r="J7" i="3" s="1"/>
  <c r="K7" i="3" s="1"/>
  <c r="C7" i="3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C89" i="3" s="1"/>
  <c r="C90" i="3" s="1"/>
  <c r="C91" i="3" s="1"/>
  <c r="C92" i="3" s="1"/>
  <c r="C93" i="3" s="1"/>
  <c r="C94" i="3" s="1"/>
  <c r="C95" i="3" s="1"/>
  <c r="C96" i="3" s="1"/>
  <c r="C97" i="3" s="1"/>
  <c r="C98" i="3" s="1"/>
  <c r="C99" i="3" s="1"/>
  <c r="C100" i="3" s="1"/>
  <c r="C101" i="3" s="1"/>
  <c r="C102" i="3" s="1"/>
  <c r="C103" i="3" s="1"/>
  <c r="C104" i="3" s="1"/>
  <c r="C105" i="3" s="1"/>
  <c r="E6" i="3"/>
  <c r="F6" i="3" s="1"/>
  <c r="G6" i="3" s="1"/>
  <c r="H6" i="3" s="1"/>
  <c r="I6" i="3" s="1"/>
  <c r="J6" i="3" s="1"/>
  <c r="K6" i="3" s="1"/>
  <c r="L6" i="3" s="1"/>
  <c r="M6" i="3" s="1"/>
  <c r="N6" i="3" s="1"/>
  <c r="E5" i="3"/>
  <c r="F5" i="3" s="1"/>
  <c r="G5" i="3" s="1"/>
  <c r="H5" i="3" s="1"/>
  <c r="I5" i="3" s="1"/>
  <c r="J5" i="3" s="1"/>
  <c r="K5" i="3" s="1"/>
  <c r="L5" i="3" s="1"/>
  <c r="M5" i="3" s="1"/>
  <c r="N5" i="3" s="1"/>
  <c r="E7" i="2"/>
  <c r="F7" i="2" s="1"/>
  <c r="G7" i="2" s="1"/>
  <c r="H7" i="2" s="1"/>
  <c r="I7" i="2" s="1"/>
  <c r="J7" i="2" s="1"/>
  <c r="K7" i="2" s="1"/>
  <c r="E8" i="2"/>
  <c r="F8" i="2" s="1"/>
  <c r="G8" i="2" s="1"/>
  <c r="H8" i="2" s="1"/>
  <c r="I8" i="2" s="1"/>
  <c r="E9" i="2"/>
  <c r="F9" i="2" s="1"/>
  <c r="G9" i="2" s="1"/>
  <c r="H9" i="2" s="1"/>
  <c r="I9" i="2" s="1"/>
  <c r="J9" i="2" s="1"/>
  <c r="K9" i="2" s="1"/>
  <c r="L9" i="2" s="1"/>
  <c r="M9" i="2" s="1"/>
  <c r="N9" i="2" s="1"/>
  <c r="E10" i="2"/>
  <c r="E11" i="2"/>
  <c r="F11" i="2" s="1"/>
  <c r="G11" i="2" s="1"/>
  <c r="H11" i="2" s="1"/>
  <c r="I11" i="2" s="1"/>
  <c r="J11" i="2" s="1"/>
  <c r="K11" i="2" s="1"/>
  <c r="E12" i="2"/>
  <c r="F12" i="2" s="1"/>
  <c r="G12" i="2" s="1"/>
  <c r="H12" i="2" s="1"/>
  <c r="I12" i="2" s="1"/>
  <c r="E13" i="2"/>
  <c r="E14" i="2"/>
  <c r="E15" i="2"/>
  <c r="F15" i="2" s="1"/>
  <c r="G15" i="2" s="1"/>
  <c r="H15" i="2" s="1"/>
  <c r="I15" i="2" s="1"/>
  <c r="J15" i="2" s="1"/>
  <c r="K15" i="2" s="1"/>
  <c r="E16" i="2"/>
  <c r="F16" i="2" s="1"/>
  <c r="G16" i="2" s="1"/>
  <c r="H16" i="2" s="1"/>
  <c r="I16" i="2" s="1"/>
  <c r="E17" i="2"/>
  <c r="F17" i="2" s="1"/>
  <c r="G17" i="2" s="1"/>
  <c r="H17" i="2" s="1"/>
  <c r="I17" i="2" s="1"/>
  <c r="J17" i="2" s="1"/>
  <c r="K17" i="2" s="1"/>
  <c r="L17" i="2" s="1"/>
  <c r="M17" i="2" s="1"/>
  <c r="N17" i="2" s="1"/>
  <c r="E18" i="2"/>
  <c r="E19" i="2"/>
  <c r="F19" i="2" s="1"/>
  <c r="G19" i="2" s="1"/>
  <c r="H19" i="2" s="1"/>
  <c r="I19" i="2" s="1"/>
  <c r="J19" i="2" s="1"/>
  <c r="K19" i="2" s="1"/>
  <c r="E20" i="2"/>
  <c r="F20" i="2" s="1"/>
  <c r="G20" i="2" s="1"/>
  <c r="H20" i="2" s="1"/>
  <c r="I20" i="2" s="1"/>
  <c r="E21" i="2"/>
  <c r="F21" i="2" s="1"/>
  <c r="G21" i="2" s="1"/>
  <c r="E22" i="2"/>
  <c r="E23" i="2"/>
  <c r="F23" i="2" s="1"/>
  <c r="G23" i="2" s="1"/>
  <c r="H23" i="2" s="1"/>
  <c r="I23" i="2" s="1"/>
  <c r="J23" i="2" s="1"/>
  <c r="K23" i="2" s="1"/>
  <c r="E24" i="2"/>
  <c r="F24" i="2" s="1"/>
  <c r="G24" i="2" s="1"/>
  <c r="H24" i="2" s="1"/>
  <c r="I24" i="2" s="1"/>
  <c r="E25" i="2"/>
  <c r="F25" i="2" s="1"/>
  <c r="G25" i="2" s="1"/>
  <c r="H25" i="2" s="1"/>
  <c r="I25" i="2" s="1"/>
  <c r="J25" i="2" s="1"/>
  <c r="K25" i="2" s="1"/>
  <c r="L25" i="2" s="1"/>
  <c r="M25" i="2" s="1"/>
  <c r="N25" i="2" s="1"/>
  <c r="E26" i="2"/>
  <c r="E27" i="2"/>
  <c r="F27" i="2" s="1"/>
  <c r="G27" i="2" s="1"/>
  <c r="H27" i="2" s="1"/>
  <c r="I27" i="2" s="1"/>
  <c r="J27" i="2" s="1"/>
  <c r="K27" i="2" s="1"/>
  <c r="E28" i="2"/>
  <c r="F28" i="2" s="1"/>
  <c r="G28" i="2" s="1"/>
  <c r="H28" i="2" s="1"/>
  <c r="I28" i="2" s="1"/>
  <c r="E29" i="2"/>
  <c r="F29" i="2" s="1"/>
  <c r="G29" i="2" s="1"/>
  <c r="E30" i="2"/>
  <c r="E31" i="2"/>
  <c r="F31" i="2" s="1"/>
  <c r="G31" i="2" s="1"/>
  <c r="H31" i="2" s="1"/>
  <c r="I31" i="2" s="1"/>
  <c r="J31" i="2" s="1"/>
  <c r="K31" i="2" s="1"/>
  <c r="E32" i="2"/>
  <c r="F32" i="2" s="1"/>
  <c r="G32" i="2" s="1"/>
  <c r="H32" i="2" s="1"/>
  <c r="I32" i="2" s="1"/>
  <c r="E33" i="2"/>
  <c r="F33" i="2" s="1"/>
  <c r="G33" i="2" s="1"/>
  <c r="H33" i="2" s="1"/>
  <c r="I33" i="2" s="1"/>
  <c r="J33" i="2" s="1"/>
  <c r="K33" i="2" s="1"/>
  <c r="L33" i="2" s="1"/>
  <c r="M33" i="2" s="1"/>
  <c r="N33" i="2" s="1"/>
  <c r="E34" i="2"/>
  <c r="E35" i="2"/>
  <c r="F35" i="2" s="1"/>
  <c r="G35" i="2" s="1"/>
  <c r="H35" i="2" s="1"/>
  <c r="I35" i="2" s="1"/>
  <c r="J35" i="2" s="1"/>
  <c r="K35" i="2" s="1"/>
  <c r="E36" i="2"/>
  <c r="F36" i="2" s="1"/>
  <c r="G36" i="2" s="1"/>
  <c r="H36" i="2" s="1"/>
  <c r="I36" i="2" s="1"/>
  <c r="E37" i="2"/>
  <c r="F37" i="2" s="1"/>
  <c r="G37" i="2" s="1"/>
  <c r="E38" i="2"/>
  <c r="E39" i="2"/>
  <c r="F39" i="2" s="1"/>
  <c r="G39" i="2" s="1"/>
  <c r="H39" i="2" s="1"/>
  <c r="I39" i="2" s="1"/>
  <c r="J39" i="2" s="1"/>
  <c r="K39" i="2" s="1"/>
  <c r="E40" i="2"/>
  <c r="F40" i="2" s="1"/>
  <c r="G40" i="2" s="1"/>
  <c r="H40" i="2" s="1"/>
  <c r="I40" i="2" s="1"/>
  <c r="E41" i="2"/>
  <c r="F41" i="2" s="1"/>
  <c r="G41" i="2" s="1"/>
  <c r="H41" i="2" s="1"/>
  <c r="I41" i="2" s="1"/>
  <c r="J41" i="2" s="1"/>
  <c r="K41" i="2" s="1"/>
  <c r="L41" i="2" s="1"/>
  <c r="M41" i="2" s="1"/>
  <c r="N41" i="2" s="1"/>
  <c r="E42" i="2"/>
  <c r="E43" i="2"/>
  <c r="F43" i="2" s="1"/>
  <c r="G43" i="2" s="1"/>
  <c r="H43" i="2" s="1"/>
  <c r="I43" i="2" s="1"/>
  <c r="J43" i="2" s="1"/>
  <c r="K43" i="2" s="1"/>
  <c r="E44" i="2"/>
  <c r="F44" i="2" s="1"/>
  <c r="G44" i="2" s="1"/>
  <c r="H44" i="2" s="1"/>
  <c r="I44" i="2" s="1"/>
  <c r="E45" i="2"/>
  <c r="F45" i="2" s="1"/>
  <c r="G45" i="2" s="1"/>
  <c r="E46" i="2"/>
  <c r="E47" i="2"/>
  <c r="F47" i="2" s="1"/>
  <c r="G47" i="2" s="1"/>
  <c r="H47" i="2" s="1"/>
  <c r="I47" i="2" s="1"/>
  <c r="J47" i="2" s="1"/>
  <c r="K47" i="2" s="1"/>
  <c r="E48" i="2"/>
  <c r="F48" i="2" s="1"/>
  <c r="G48" i="2" s="1"/>
  <c r="H48" i="2" s="1"/>
  <c r="I48" i="2" s="1"/>
  <c r="E49" i="2"/>
  <c r="F49" i="2" s="1"/>
  <c r="G49" i="2" s="1"/>
  <c r="H49" i="2" s="1"/>
  <c r="I49" i="2" s="1"/>
  <c r="J49" i="2" s="1"/>
  <c r="K49" i="2" s="1"/>
  <c r="L49" i="2" s="1"/>
  <c r="M49" i="2" s="1"/>
  <c r="N49" i="2" s="1"/>
  <c r="E50" i="2"/>
  <c r="E51" i="2"/>
  <c r="F51" i="2" s="1"/>
  <c r="G51" i="2" s="1"/>
  <c r="H51" i="2" s="1"/>
  <c r="I51" i="2" s="1"/>
  <c r="J51" i="2" s="1"/>
  <c r="K51" i="2" s="1"/>
  <c r="E52" i="2"/>
  <c r="F52" i="2" s="1"/>
  <c r="G52" i="2" s="1"/>
  <c r="H52" i="2" s="1"/>
  <c r="I52" i="2" s="1"/>
  <c r="E53" i="2"/>
  <c r="F53" i="2" s="1"/>
  <c r="G53" i="2" s="1"/>
  <c r="E54" i="2"/>
  <c r="E55" i="2"/>
  <c r="F55" i="2" s="1"/>
  <c r="G55" i="2" s="1"/>
  <c r="H55" i="2" s="1"/>
  <c r="I55" i="2" s="1"/>
  <c r="J55" i="2" s="1"/>
  <c r="K55" i="2" s="1"/>
  <c r="L55" i="2" s="1"/>
  <c r="M55" i="2" s="1"/>
  <c r="N55" i="2" s="1"/>
  <c r="E56" i="2"/>
  <c r="F56" i="2" s="1"/>
  <c r="G56" i="2" s="1"/>
  <c r="H56" i="2" s="1"/>
  <c r="I56" i="2" s="1"/>
  <c r="E57" i="2"/>
  <c r="F57" i="2" s="1"/>
  <c r="G57" i="2" s="1"/>
  <c r="E58" i="2"/>
  <c r="E59" i="2"/>
  <c r="F59" i="2" s="1"/>
  <c r="G59" i="2" s="1"/>
  <c r="H59" i="2" s="1"/>
  <c r="I59" i="2" s="1"/>
  <c r="J59" i="2" s="1"/>
  <c r="K59" i="2" s="1"/>
  <c r="E60" i="2"/>
  <c r="F60" i="2" s="1"/>
  <c r="G60" i="2" s="1"/>
  <c r="H60" i="2" s="1"/>
  <c r="I60" i="2" s="1"/>
  <c r="E61" i="2"/>
  <c r="F61" i="2" s="1"/>
  <c r="G61" i="2" s="1"/>
  <c r="E62" i="2"/>
  <c r="E63" i="2"/>
  <c r="F63" i="2" s="1"/>
  <c r="G63" i="2" s="1"/>
  <c r="H63" i="2" s="1"/>
  <c r="I63" i="2" s="1"/>
  <c r="J63" i="2" s="1"/>
  <c r="K63" i="2" s="1"/>
  <c r="L63" i="2" s="1"/>
  <c r="M63" i="2" s="1"/>
  <c r="N63" i="2" s="1"/>
  <c r="E64" i="2"/>
  <c r="F64" i="2" s="1"/>
  <c r="G64" i="2" s="1"/>
  <c r="H64" i="2" s="1"/>
  <c r="I64" i="2" s="1"/>
  <c r="E65" i="2"/>
  <c r="F65" i="2" s="1"/>
  <c r="G65" i="2" s="1"/>
  <c r="E66" i="2"/>
  <c r="E67" i="2"/>
  <c r="F67" i="2" s="1"/>
  <c r="G67" i="2" s="1"/>
  <c r="H67" i="2" s="1"/>
  <c r="I67" i="2" s="1"/>
  <c r="J67" i="2" s="1"/>
  <c r="K67" i="2" s="1"/>
  <c r="E68" i="2"/>
  <c r="F68" i="2" s="1"/>
  <c r="G68" i="2" s="1"/>
  <c r="H68" i="2" s="1"/>
  <c r="I68" i="2" s="1"/>
  <c r="E69" i="2"/>
  <c r="F69" i="2" s="1"/>
  <c r="G69" i="2" s="1"/>
  <c r="E70" i="2"/>
  <c r="E71" i="2"/>
  <c r="F71" i="2" s="1"/>
  <c r="G71" i="2" s="1"/>
  <c r="H71" i="2" s="1"/>
  <c r="I71" i="2" s="1"/>
  <c r="J71" i="2" s="1"/>
  <c r="K71" i="2" s="1"/>
  <c r="L71" i="2" s="1"/>
  <c r="M71" i="2" s="1"/>
  <c r="N71" i="2" s="1"/>
  <c r="E72" i="2"/>
  <c r="F72" i="2" s="1"/>
  <c r="G72" i="2" s="1"/>
  <c r="H72" i="2" s="1"/>
  <c r="I72" i="2" s="1"/>
  <c r="E73" i="2"/>
  <c r="F73" i="2" s="1"/>
  <c r="G73" i="2" s="1"/>
  <c r="E74" i="2"/>
  <c r="E75" i="2"/>
  <c r="F75" i="2" s="1"/>
  <c r="G75" i="2" s="1"/>
  <c r="H75" i="2" s="1"/>
  <c r="I75" i="2" s="1"/>
  <c r="J75" i="2" s="1"/>
  <c r="K75" i="2" s="1"/>
  <c r="E76" i="2"/>
  <c r="F76" i="2" s="1"/>
  <c r="G76" i="2" s="1"/>
  <c r="H76" i="2" s="1"/>
  <c r="I76" i="2" s="1"/>
  <c r="E77" i="2"/>
  <c r="F77" i="2" s="1"/>
  <c r="G77" i="2" s="1"/>
  <c r="E78" i="2"/>
  <c r="E79" i="2"/>
  <c r="F79" i="2" s="1"/>
  <c r="G79" i="2" s="1"/>
  <c r="H79" i="2" s="1"/>
  <c r="I79" i="2" s="1"/>
  <c r="J79" i="2" s="1"/>
  <c r="K79" i="2" s="1"/>
  <c r="L79" i="2" s="1"/>
  <c r="M79" i="2" s="1"/>
  <c r="N79" i="2" s="1"/>
  <c r="E80" i="2"/>
  <c r="F80" i="2" s="1"/>
  <c r="G80" i="2" s="1"/>
  <c r="H80" i="2" s="1"/>
  <c r="I80" i="2" s="1"/>
  <c r="E81" i="2"/>
  <c r="F81" i="2" s="1"/>
  <c r="G81" i="2" s="1"/>
  <c r="H81" i="2" s="1"/>
  <c r="I81" i="2" s="1"/>
  <c r="J81" i="2" s="1"/>
  <c r="K81" i="2" s="1"/>
  <c r="L81" i="2" s="1"/>
  <c r="M81" i="2" s="1"/>
  <c r="N81" i="2" s="1"/>
  <c r="E82" i="2"/>
  <c r="E83" i="2"/>
  <c r="F83" i="2" s="1"/>
  <c r="G83" i="2" s="1"/>
  <c r="H83" i="2" s="1"/>
  <c r="I83" i="2" s="1"/>
  <c r="J83" i="2" s="1"/>
  <c r="K83" i="2" s="1"/>
  <c r="E84" i="2"/>
  <c r="F84" i="2" s="1"/>
  <c r="G84" i="2" s="1"/>
  <c r="H84" i="2" s="1"/>
  <c r="I84" i="2" s="1"/>
  <c r="E85" i="2"/>
  <c r="F85" i="2" s="1"/>
  <c r="G85" i="2" s="1"/>
  <c r="E86" i="2"/>
  <c r="E87" i="2"/>
  <c r="F87" i="2" s="1"/>
  <c r="G87" i="2" s="1"/>
  <c r="H87" i="2" s="1"/>
  <c r="I87" i="2" s="1"/>
  <c r="J87" i="2" s="1"/>
  <c r="K87" i="2" s="1"/>
  <c r="L87" i="2" s="1"/>
  <c r="M87" i="2" s="1"/>
  <c r="N87" i="2" s="1"/>
  <c r="E88" i="2"/>
  <c r="F88" i="2" s="1"/>
  <c r="G88" i="2" s="1"/>
  <c r="H88" i="2" s="1"/>
  <c r="I88" i="2" s="1"/>
  <c r="E89" i="2"/>
  <c r="F89" i="2" s="1"/>
  <c r="G89" i="2" s="1"/>
  <c r="H89" i="2" s="1"/>
  <c r="I89" i="2" s="1"/>
  <c r="J89" i="2" s="1"/>
  <c r="K89" i="2" s="1"/>
  <c r="L89" i="2" s="1"/>
  <c r="M89" i="2" s="1"/>
  <c r="N89" i="2" s="1"/>
  <c r="E90" i="2"/>
  <c r="F90" i="2" s="1"/>
  <c r="G90" i="2" s="1"/>
  <c r="H90" i="2" s="1"/>
  <c r="I90" i="2" s="1"/>
  <c r="J90" i="2" s="1"/>
  <c r="K90" i="2" s="1"/>
  <c r="L90" i="2" s="1"/>
  <c r="M90" i="2" s="1"/>
  <c r="N90" i="2" s="1"/>
  <c r="E91" i="2"/>
  <c r="F91" i="2" s="1"/>
  <c r="G91" i="2" s="1"/>
  <c r="H91" i="2" s="1"/>
  <c r="I91" i="2" s="1"/>
  <c r="J91" i="2" s="1"/>
  <c r="K91" i="2" s="1"/>
  <c r="E92" i="2"/>
  <c r="F92" i="2" s="1"/>
  <c r="G92" i="2" s="1"/>
  <c r="H92" i="2" s="1"/>
  <c r="I92" i="2" s="1"/>
  <c r="E93" i="2"/>
  <c r="F93" i="2" s="1"/>
  <c r="G93" i="2" s="1"/>
  <c r="E94" i="2"/>
  <c r="F94" i="2" s="1"/>
  <c r="G94" i="2" s="1"/>
  <c r="H94" i="2" s="1"/>
  <c r="I94" i="2" s="1"/>
  <c r="J94" i="2" s="1"/>
  <c r="K94" i="2" s="1"/>
  <c r="L94" i="2" s="1"/>
  <c r="M94" i="2" s="1"/>
  <c r="N94" i="2" s="1"/>
  <c r="E95" i="2"/>
  <c r="F95" i="2" s="1"/>
  <c r="G95" i="2" s="1"/>
  <c r="H95" i="2" s="1"/>
  <c r="I95" i="2" s="1"/>
  <c r="J95" i="2" s="1"/>
  <c r="K95" i="2" s="1"/>
  <c r="E96" i="2"/>
  <c r="F96" i="2" s="1"/>
  <c r="G96" i="2" s="1"/>
  <c r="H96" i="2" s="1"/>
  <c r="I96" i="2" s="1"/>
  <c r="J96" i="2" s="1"/>
  <c r="K96" i="2" s="1"/>
  <c r="L96" i="2" s="1"/>
  <c r="M96" i="2" s="1"/>
  <c r="N96" i="2" s="1"/>
  <c r="E97" i="2"/>
  <c r="F97" i="2" s="1"/>
  <c r="G97" i="2" s="1"/>
  <c r="E98" i="2"/>
  <c r="E99" i="2"/>
  <c r="F99" i="2" s="1"/>
  <c r="G99" i="2" s="1"/>
  <c r="H99" i="2" s="1"/>
  <c r="I99" i="2" s="1"/>
  <c r="J99" i="2" s="1"/>
  <c r="K99" i="2" s="1"/>
  <c r="E100" i="2"/>
  <c r="F100" i="2" s="1"/>
  <c r="G100" i="2" s="1"/>
  <c r="H100" i="2" s="1"/>
  <c r="I100" i="2" s="1"/>
  <c r="E101" i="2"/>
  <c r="F101" i="2" s="1"/>
  <c r="G101" i="2" s="1"/>
  <c r="H101" i="2" s="1"/>
  <c r="I101" i="2" s="1"/>
  <c r="J101" i="2" s="1"/>
  <c r="K101" i="2" s="1"/>
  <c r="L101" i="2" s="1"/>
  <c r="M101" i="2" s="1"/>
  <c r="N101" i="2" s="1"/>
  <c r="E102" i="2"/>
  <c r="E103" i="2"/>
  <c r="F103" i="2" s="1"/>
  <c r="G103" i="2" s="1"/>
  <c r="H103" i="2" s="1"/>
  <c r="I103" i="2" s="1"/>
  <c r="J103" i="2" s="1"/>
  <c r="K103" i="2" s="1"/>
  <c r="L103" i="2" s="1"/>
  <c r="M103" i="2" s="1"/>
  <c r="N103" i="2" s="1"/>
  <c r="E104" i="2"/>
  <c r="F104" i="2" s="1"/>
  <c r="G104" i="2" s="1"/>
  <c r="H104" i="2" s="1"/>
  <c r="I104" i="2" s="1"/>
  <c r="J104" i="2" s="1"/>
  <c r="K104" i="2" s="1"/>
  <c r="L104" i="2" s="1"/>
  <c r="M104" i="2" s="1"/>
  <c r="N104" i="2" s="1"/>
  <c r="E105" i="2"/>
  <c r="F105" i="2" s="1"/>
  <c r="G105" i="2" s="1"/>
  <c r="H105" i="2" s="1"/>
  <c r="I105" i="2" s="1"/>
  <c r="J105" i="2" s="1"/>
  <c r="K105" i="2" s="1"/>
  <c r="L105" i="2" s="1"/>
  <c r="M105" i="2" s="1"/>
  <c r="N105" i="2" s="1"/>
  <c r="E6" i="2"/>
  <c r="C7" i="2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E5" i="2"/>
  <c r="F5" i="2" s="1"/>
  <c r="G5" i="2" s="1"/>
  <c r="H5" i="2" s="1"/>
  <c r="I5" i="2" s="1"/>
  <c r="J5" i="2" s="1"/>
  <c r="K5" i="2" s="1"/>
  <c r="L5" i="2" s="1"/>
  <c r="M5" i="2" s="1"/>
  <c r="N5" i="2" s="1"/>
  <c r="P37" i="4" l="1"/>
  <c r="Q37" i="4" s="1"/>
  <c r="AD65" i="6"/>
  <c r="P73" i="4"/>
  <c r="Q73" i="4" s="1"/>
  <c r="P40" i="3"/>
  <c r="P76" i="4"/>
  <c r="Q76" i="4" s="1"/>
  <c r="P70" i="4"/>
  <c r="Q70" i="4" s="1"/>
  <c r="P103" i="5"/>
  <c r="AB21" i="6"/>
  <c r="AD21" i="6" s="1"/>
  <c r="AB45" i="6"/>
  <c r="AD45" i="6" s="1"/>
  <c r="AB69" i="6"/>
  <c r="AD69" i="6" s="1"/>
  <c r="AB93" i="6"/>
  <c r="AD93" i="6" s="1"/>
  <c r="AB97" i="6"/>
  <c r="AD97" i="6" s="1"/>
  <c r="P27" i="3"/>
  <c r="AB12" i="6"/>
  <c r="AD12" i="6" s="1"/>
  <c r="AB36" i="6"/>
  <c r="AD36" i="6" s="1"/>
  <c r="AB60" i="6"/>
  <c r="AD60" i="6" s="1"/>
  <c r="AB84" i="6"/>
  <c r="AD84" i="6" s="1"/>
  <c r="P69" i="4"/>
  <c r="Q69" i="4" s="1"/>
  <c r="AB20" i="6"/>
  <c r="AD20" i="6" s="1"/>
  <c r="AB44" i="6"/>
  <c r="AD44" i="6" s="1"/>
  <c r="AB68" i="6"/>
  <c r="AD68" i="6" s="1"/>
  <c r="AB92" i="6"/>
  <c r="AD92" i="6" s="1"/>
  <c r="P35" i="3"/>
  <c r="AD11" i="6"/>
  <c r="AD23" i="6"/>
  <c r="AD35" i="6"/>
  <c r="AD47" i="6"/>
  <c r="AD59" i="6"/>
  <c r="AD71" i="6"/>
  <c r="P27" i="4"/>
  <c r="Q27" i="4" s="1"/>
  <c r="P86" i="4"/>
  <c r="Q86" i="4" s="1"/>
  <c r="P70" i="3"/>
  <c r="P15" i="3"/>
  <c r="P51" i="4"/>
  <c r="Q51" i="4" s="1"/>
  <c r="P55" i="3"/>
  <c r="AB49" i="6"/>
  <c r="AD49" i="6" s="1"/>
  <c r="AB25" i="6"/>
  <c r="AD25" i="6" s="1"/>
  <c r="P38" i="4"/>
  <c r="Q38" i="4" s="1"/>
  <c r="P61" i="4"/>
  <c r="Q61" i="4" s="1"/>
  <c r="P85" i="4"/>
  <c r="Q85" i="4" s="1"/>
  <c r="AB10" i="6"/>
  <c r="AD10" i="6" s="1"/>
  <c r="AB22" i="6"/>
  <c r="AD22" i="6" s="1"/>
  <c r="AB34" i="6"/>
  <c r="AD34" i="6" s="1"/>
  <c r="AB46" i="6"/>
  <c r="AD46" i="6" s="1"/>
  <c r="AB58" i="6"/>
  <c r="AD58" i="6" s="1"/>
  <c r="AB70" i="6"/>
  <c r="AD70" i="6" s="1"/>
  <c r="AB82" i="6"/>
  <c r="AD82" i="6" s="1"/>
  <c r="AB94" i="6"/>
  <c r="AD94" i="6" s="1"/>
  <c r="P21" i="4"/>
  <c r="Q21" i="4" s="1"/>
  <c r="P17" i="5"/>
  <c r="P53" i="3"/>
  <c r="P39" i="4"/>
  <c r="Q39" i="4" s="1"/>
  <c r="AB9" i="6"/>
  <c r="AD9" i="6" s="1"/>
  <c r="P78" i="3"/>
  <c r="P10" i="4"/>
  <c r="Q10" i="4" s="1"/>
  <c r="P36" i="4"/>
  <c r="Q36" i="4" s="1"/>
  <c r="P103" i="3"/>
  <c r="P29" i="4"/>
  <c r="Q29" i="4" s="1"/>
  <c r="AB15" i="6"/>
  <c r="AD15" i="6" s="1"/>
  <c r="AB27" i="6"/>
  <c r="AD27" i="6" s="1"/>
  <c r="AB39" i="6"/>
  <c r="AD39" i="6" s="1"/>
  <c r="AB63" i="6"/>
  <c r="AD63" i="6" s="1"/>
  <c r="AB75" i="6"/>
  <c r="AD75" i="6" s="1"/>
  <c r="AB99" i="6"/>
  <c r="AD99" i="6" s="1"/>
  <c r="P19" i="4"/>
  <c r="Q19" i="4" s="1"/>
  <c r="P6" i="3"/>
  <c r="P44" i="3"/>
  <c r="P92" i="3"/>
  <c r="P104" i="3"/>
  <c r="AB28" i="6"/>
  <c r="AD28" i="6" s="1"/>
  <c r="AB52" i="6"/>
  <c r="AD52" i="6" s="1"/>
  <c r="AB76" i="6"/>
  <c r="AD76" i="6" s="1"/>
  <c r="AB100" i="6"/>
  <c r="AD100" i="6" s="1"/>
  <c r="P93" i="3"/>
  <c r="P30" i="4"/>
  <c r="Q30" i="4" s="1"/>
  <c r="P53" i="4"/>
  <c r="Q53" i="4" s="1"/>
  <c r="P94" i="4"/>
  <c r="Q94" i="4" s="1"/>
  <c r="AB6" i="6"/>
  <c r="AD6" i="6" s="1"/>
  <c r="P17" i="4"/>
  <c r="Q17" i="4" s="1"/>
  <c r="P19" i="3"/>
  <c r="P41" i="5"/>
  <c r="P65" i="5"/>
  <c r="P89" i="5"/>
  <c r="P13" i="4"/>
  <c r="Q13" i="4" s="1"/>
  <c r="P92" i="4"/>
  <c r="Q92" i="4" s="1"/>
  <c r="P48" i="3"/>
  <c r="P81" i="4"/>
  <c r="Q81" i="4" s="1"/>
  <c r="P93" i="4"/>
  <c r="Q93" i="4" s="1"/>
  <c r="AB13" i="6"/>
  <c r="AD13" i="6" s="1"/>
  <c r="AB37" i="6"/>
  <c r="AD37" i="6" s="1"/>
  <c r="AB61" i="6"/>
  <c r="AD61" i="6" s="1"/>
  <c r="AB73" i="6"/>
  <c r="AD73" i="6" s="1"/>
  <c r="AB85" i="6"/>
  <c r="AD85" i="6" s="1"/>
  <c r="AB105" i="6"/>
  <c r="AD105" i="6" s="1"/>
  <c r="AB81" i="6"/>
  <c r="AD81" i="6" s="1"/>
  <c r="AB57" i="6"/>
  <c r="AD57" i="6" s="1"/>
  <c r="AB33" i="6"/>
  <c r="AD33" i="6" s="1"/>
  <c r="AB50" i="6"/>
  <c r="AD50" i="6" s="1"/>
  <c r="AB98" i="6"/>
  <c r="AD98" i="6" s="1"/>
  <c r="P62" i="3"/>
  <c r="P86" i="3"/>
  <c r="P23" i="3"/>
  <c r="P14" i="4"/>
  <c r="Q14" i="4" s="1"/>
  <c r="P43" i="4"/>
  <c r="Q43" i="4" s="1"/>
  <c r="P82" i="4"/>
  <c r="Q82" i="4" s="1"/>
  <c r="P9" i="5"/>
  <c r="P33" i="5"/>
  <c r="P57" i="5"/>
  <c r="P81" i="5"/>
  <c r="P105" i="5"/>
  <c r="D20" i="12"/>
  <c r="D21" i="12" s="1"/>
  <c r="D22" i="12" s="1"/>
  <c r="D23" i="12" s="1"/>
  <c r="D24" i="12" s="1"/>
  <c r="D25" i="12" s="1"/>
  <c r="D26" i="12" s="1"/>
  <c r="D27" i="12" s="1"/>
  <c r="D28" i="12" s="1"/>
  <c r="D29" i="12" s="1"/>
  <c r="D30" i="12" s="1"/>
  <c r="D31" i="12" s="1"/>
  <c r="D32" i="12" s="1"/>
  <c r="F2" i="12"/>
  <c r="P31" i="3"/>
  <c r="P88" i="4"/>
  <c r="Q88" i="4" s="1"/>
  <c r="AB38" i="6"/>
  <c r="AD38" i="6" s="1"/>
  <c r="AB86" i="6"/>
  <c r="AD86" i="6" s="1"/>
  <c r="P13" i="3"/>
  <c r="P39" i="3"/>
  <c r="P9" i="4"/>
  <c r="Q9" i="4" s="1"/>
  <c r="P78" i="4"/>
  <c r="Q78" i="4" s="1"/>
  <c r="AB89" i="6"/>
  <c r="AD89" i="6" s="1"/>
  <c r="AB41" i="6"/>
  <c r="AD41" i="6" s="1"/>
  <c r="AB17" i="6"/>
  <c r="AD17" i="6" s="1"/>
  <c r="AB26" i="6"/>
  <c r="AD26" i="6" s="1"/>
  <c r="AB62" i="6"/>
  <c r="AD62" i="6" s="1"/>
  <c r="P22" i="4"/>
  <c r="Q22" i="4" s="1"/>
  <c r="P45" i="4"/>
  <c r="Q45" i="4" s="1"/>
  <c r="P62" i="4"/>
  <c r="Q62" i="4" s="1"/>
  <c r="AB14" i="6"/>
  <c r="AD14" i="6" s="1"/>
  <c r="AB74" i="6"/>
  <c r="AD74" i="6" s="1"/>
  <c r="P101" i="4"/>
  <c r="Q101" i="4" s="1"/>
  <c r="P25" i="5"/>
  <c r="P49" i="5"/>
  <c r="P73" i="5"/>
  <c r="P97" i="5"/>
  <c r="D10" i="11"/>
  <c r="E9" i="11"/>
  <c r="P44" i="4"/>
  <c r="Q44" i="4" s="1"/>
  <c r="P34" i="4"/>
  <c r="Q34" i="4" s="1"/>
  <c r="P41" i="4"/>
  <c r="Q41" i="4" s="1"/>
  <c r="P31" i="4"/>
  <c r="Q31" i="4" s="1"/>
  <c r="P42" i="4"/>
  <c r="Q42" i="4" s="1"/>
  <c r="P105" i="4"/>
  <c r="Q105" i="4" s="1"/>
  <c r="P12" i="4"/>
  <c r="Q12" i="4" s="1"/>
  <c r="P15" i="4"/>
  <c r="Q15" i="4" s="1"/>
  <c r="P25" i="4"/>
  <c r="Q25" i="4" s="1"/>
  <c r="P32" i="4"/>
  <c r="Q32" i="4" s="1"/>
  <c r="P49" i="4"/>
  <c r="Q49" i="4" s="1"/>
  <c r="P84" i="4"/>
  <c r="Q84" i="4" s="1"/>
  <c r="P54" i="4"/>
  <c r="Q54" i="4" s="1"/>
  <c r="P77" i="4"/>
  <c r="Q77" i="4" s="1"/>
  <c r="P100" i="4"/>
  <c r="Q100" i="4" s="1"/>
  <c r="P58" i="4"/>
  <c r="Q58" i="4" s="1"/>
  <c r="P64" i="4"/>
  <c r="Q64" i="4" s="1"/>
  <c r="P71" i="4"/>
  <c r="Q71" i="4" s="1"/>
  <c r="P97" i="4"/>
  <c r="Q97" i="4" s="1"/>
  <c r="P8" i="4"/>
  <c r="Q8" i="4" s="1"/>
  <c r="P18" i="4"/>
  <c r="Q18" i="4" s="1"/>
  <c r="P6" i="4"/>
  <c r="Q6" i="4" s="1"/>
  <c r="P59" i="4"/>
  <c r="Q59" i="4" s="1"/>
  <c r="P65" i="4"/>
  <c r="Q65" i="4" s="1"/>
  <c r="P67" i="4"/>
  <c r="Q67" i="4" s="1"/>
  <c r="P11" i="4"/>
  <c r="Q11" i="4" s="1"/>
  <c r="P28" i="4"/>
  <c r="Q28" i="4" s="1"/>
  <c r="P52" i="4"/>
  <c r="Q52" i="4" s="1"/>
  <c r="P91" i="4"/>
  <c r="Q91" i="4" s="1"/>
  <c r="P99" i="4"/>
  <c r="Q99" i="4" s="1"/>
  <c r="P20" i="4"/>
  <c r="Q20" i="4" s="1"/>
  <c r="P48" i="4"/>
  <c r="Q48" i="4" s="1"/>
  <c r="P55" i="4"/>
  <c r="Q55" i="4" s="1"/>
  <c r="P83" i="4"/>
  <c r="Q83" i="4" s="1"/>
  <c r="P35" i="4"/>
  <c r="Q35" i="4" s="1"/>
  <c r="P68" i="4"/>
  <c r="Q68" i="4" s="1"/>
  <c r="P75" i="4"/>
  <c r="Q75" i="4" s="1"/>
  <c r="P80" i="4"/>
  <c r="Q80" i="4" s="1"/>
  <c r="P87" i="4"/>
  <c r="Q87" i="4" s="1"/>
  <c r="P40" i="4"/>
  <c r="Q40" i="4" s="1"/>
  <c r="P47" i="4"/>
  <c r="Q47" i="4" s="1"/>
  <c r="P57" i="4"/>
  <c r="Q57" i="4" s="1"/>
  <c r="P60" i="4"/>
  <c r="Q60" i="4" s="1"/>
  <c r="AB95" i="6"/>
  <c r="AD95" i="6" s="1"/>
  <c r="AB8" i="6"/>
  <c r="AD8" i="6" s="1"/>
  <c r="AB16" i="6"/>
  <c r="AD16" i="6" s="1"/>
  <c r="AB24" i="6"/>
  <c r="AD24" i="6" s="1"/>
  <c r="AB32" i="6"/>
  <c r="AD32" i="6" s="1"/>
  <c r="AB40" i="6"/>
  <c r="AD40" i="6" s="1"/>
  <c r="AB48" i="6"/>
  <c r="AD48" i="6" s="1"/>
  <c r="AB56" i="6"/>
  <c r="AD56" i="6" s="1"/>
  <c r="AB64" i="6"/>
  <c r="AD64" i="6" s="1"/>
  <c r="AB72" i="6"/>
  <c r="AD72" i="6" s="1"/>
  <c r="AB80" i="6"/>
  <c r="AD80" i="6" s="1"/>
  <c r="AB88" i="6"/>
  <c r="AD88" i="6" s="1"/>
  <c r="AB96" i="6"/>
  <c r="AD96" i="6" s="1"/>
  <c r="AB104" i="6"/>
  <c r="AD104" i="6" s="1"/>
  <c r="AB87" i="6"/>
  <c r="AD87" i="6" s="1"/>
  <c r="AB51" i="6"/>
  <c r="AD51" i="6" s="1"/>
  <c r="AB83" i="6"/>
  <c r="AD83" i="6" s="1"/>
  <c r="AB103" i="6"/>
  <c r="AD103" i="6" s="1"/>
  <c r="AD29" i="6"/>
  <c r="AD53" i="6"/>
  <c r="AD77" i="6"/>
  <c r="AD101" i="6"/>
  <c r="P8" i="5"/>
  <c r="P16" i="5"/>
  <c r="P24" i="5"/>
  <c r="P32" i="5"/>
  <c r="P40" i="5"/>
  <c r="P48" i="5"/>
  <c r="P56" i="5"/>
  <c r="P64" i="5"/>
  <c r="P72" i="5"/>
  <c r="P80" i="5"/>
  <c r="P88" i="5"/>
  <c r="P96" i="5"/>
  <c r="P104" i="5"/>
  <c r="P10" i="5"/>
  <c r="P18" i="5"/>
  <c r="P26" i="5"/>
  <c r="P34" i="5"/>
  <c r="P42" i="5"/>
  <c r="P50" i="5"/>
  <c r="P58" i="5"/>
  <c r="P66" i="5"/>
  <c r="P74" i="5"/>
  <c r="P82" i="5"/>
  <c r="P90" i="5"/>
  <c r="P98" i="5"/>
  <c r="P11" i="5"/>
  <c r="P19" i="5"/>
  <c r="P27" i="5"/>
  <c r="P35" i="5"/>
  <c r="P43" i="5"/>
  <c r="P51" i="5"/>
  <c r="P59" i="5"/>
  <c r="P67" i="5"/>
  <c r="P75" i="5"/>
  <c r="P83" i="5"/>
  <c r="P91" i="5"/>
  <c r="P99" i="5"/>
  <c r="P12" i="5"/>
  <c r="P20" i="5"/>
  <c r="P28" i="5"/>
  <c r="P36" i="5"/>
  <c r="P44" i="5"/>
  <c r="P52" i="5"/>
  <c r="P60" i="5"/>
  <c r="P68" i="5"/>
  <c r="P76" i="5"/>
  <c r="P84" i="5"/>
  <c r="P92" i="5"/>
  <c r="P100" i="5"/>
  <c r="P13" i="5"/>
  <c r="P21" i="5"/>
  <c r="P29" i="5"/>
  <c r="P37" i="5"/>
  <c r="P45" i="5"/>
  <c r="P53" i="5"/>
  <c r="P61" i="5"/>
  <c r="P69" i="5"/>
  <c r="P77" i="5"/>
  <c r="P85" i="5"/>
  <c r="P93" i="5"/>
  <c r="P101" i="5"/>
  <c r="P6" i="5"/>
  <c r="P14" i="5"/>
  <c r="P22" i="5"/>
  <c r="P30" i="5"/>
  <c r="P38" i="5"/>
  <c r="P46" i="5"/>
  <c r="P54" i="5"/>
  <c r="P62" i="5"/>
  <c r="P70" i="5"/>
  <c r="P78" i="5"/>
  <c r="P86" i="5"/>
  <c r="P94" i="5"/>
  <c r="P102" i="5"/>
  <c r="P7" i="5"/>
  <c r="P15" i="5"/>
  <c r="P23" i="5"/>
  <c r="P31" i="5"/>
  <c r="P39" i="5"/>
  <c r="P47" i="5"/>
  <c r="P55" i="5"/>
  <c r="P63" i="5"/>
  <c r="P71" i="5"/>
  <c r="P79" i="5"/>
  <c r="P87" i="5"/>
  <c r="P95" i="5"/>
  <c r="P46" i="4"/>
  <c r="Q46" i="4" s="1"/>
  <c r="P56" i="4"/>
  <c r="Q56" i="4" s="1"/>
  <c r="P72" i="4"/>
  <c r="Q72" i="4" s="1"/>
  <c r="P95" i="4"/>
  <c r="Q95" i="4" s="1"/>
  <c r="P98" i="4"/>
  <c r="Q98" i="4" s="1"/>
  <c r="P102" i="4"/>
  <c r="Q102" i="4" s="1"/>
  <c r="P26" i="4"/>
  <c r="Q26" i="4" s="1"/>
  <c r="P50" i="4"/>
  <c r="Q50" i="4" s="1"/>
  <c r="P96" i="4"/>
  <c r="Q96" i="4" s="1"/>
  <c r="P16" i="4"/>
  <c r="Q16" i="4" s="1"/>
  <c r="P23" i="4"/>
  <c r="Q23" i="4" s="1"/>
  <c r="P33" i="4"/>
  <c r="Q33" i="4" s="1"/>
  <c r="P63" i="4"/>
  <c r="Q63" i="4" s="1"/>
  <c r="P66" i="4"/>
  <c r="Q66" i="4" s="1"/>
  <c r="P89" i="4"/>
  <c r="Q89" i="4" s="1"/>
  <c r="P103" i="4"/>
  <c r="Q103" i="4" s="1"/>
  <c r="P7" i="4"/>
  <c r="Q7" i="4" s="1"/>
  <c r="P24" i="4"/>
  <c r="Q24" i="4" s="1"/>
  <c r="P74" i="4"/>
  <c r="Q74" i="4" s="1"/>
  <c r="P79" i="4"/>
  <c r="Q79" i="4" s="1"/>
  <c r="P90" i="4"/>
  <c r="Q90" i="4" s="1"/>
  <c r="P104" i="4"/>
  <c r="Q104" i="4" s="1"/>
  <c r="P101" i="3"/>
  <c r="P41" i="3"/>
  <c r="P105" i="3"/>
  <c r="F9" i="12"/>
  <c r="G9" i="12" s="1"/>
  <c r="F10" i="12"/>
  <c r="G10" i="12" s="1"/>
  <c r="H65" i="2"/>
  <c r="I65" i="2" s="1"/>
  <c r="J65" i="2" s="1"/>
  <c r="K65" i="2" s="1"/>
  <c r="L65" i="2" s="1"/>
  <c r="M65" i="2" s="1"/>
  <c r="N65" i="2" s="1"/>
  <c r="H57" i="2"/>
  <c r="I57" i="2" s="1"/>
  <c r="J57" i="2" s="1"/>
  <c r="K57" i="2" s="1"/>
  <c r="L57" i="2" s="1"/>
  <c r="M57" i="2" s="1"/>
  <c r="N57" i="2" s="1"/>
  <c r="L43" i="2"/>
  <c r="M43" i="2" s="1"/>
  <c r="N43" i="2" s="1"/>
  <c r="L27" i="2"/>
  <c r="M27" i="2" s="1"/>
  <c r="N27" i="2" s="1"/>
  <c r="L11" i="2"/>
  <c r="M11" i="2" s="1"/>
  <c r="N11" i="2" s="1"/>
  <c r="F102" i="2"/>
  <c r="G102" i="2" s="1"/>
  <c r="H102" i="2" s="1"/>
  <c r="I102" i="2" s="1"/>
  <c r="J102" i="2" s="1"/>
  <c r="K102" i="2" s="1"/>
  <c r="L102" i="2" s="1"/>
  <c r="M102" i="2" s="1"/>
  <c r="N102" i="2" s="1"/>
  <c r="L95" i="2"/>
  <c r="M95" i="2" s="1"/>
  <c r="N95" i="2" s="1"/>
  <c r="J88" i="2"/>
  <c r="K88" i="2" s="1"/>
  <c r="L88" i="2" s="1"/>
  <c r="M88" i="2" s="1"/>
  <c r="N88" i="2" s="1"/>
  <c r="J80" i="2"/>
  <c r="K80" i="2" s="1"/>
  <c r="L80" i="2" s="1"/>
  <c r="M80" i="2" s="1"/>
  <c r="N80" i="2" s="1"/>
  <c r="J72" i="2"/>
  <c r="K72" i="2" s="1"/>
  <c r="L72" i="2" s="1"/>
  <c r="M72" i="2" s="1"/>
  <c r="N72" i="2" s="1"/>
  <c r="J64" i="2"/>
  <c r="K64" i="2" s="1"/>
  <c r="L64" i="2" s="1"/>
  <c r="M64" i="2" s="1"/>
  <c r="N64" i="2" s="1"/>
  <c r="J56" i="2"/>
  <c r="K56" i="2" s="1"/>
  <c r="L56" i="2" s="1"/>
  <c r="M56" i="2" s="1"/>
  <c r="N56" i="2" s="1"/>
  <c r="F50" i="2"/>
  <c r="G50" i="2" s="1"/>
  <c r="H50" i="2" s="1"/>
  <c r="I50" i="2" s="1"/>
  <c r="J50" i="2" s="1"/>
  <c r="K50" i="2" s="1"/>
  <c r="L50" i="2" s="1"/>
  <c r="M50" i="2" s="1"/>
  <c r="N50" i="2" s="1"/>
  <c r="F42" i="2"/>
  <c r="G42" i="2" s="1"/>
  <c r="H42" i="2" s="1"/>
  <c r="I42" i="2" s="1"/>
  <c r="J42" i="2" s="1"/>
  <c r="K42" i="2" s="1"/>
  <c r="L42" i="2" s="1"/>
  <c r="M42" i="2" s="1"/>
  <c r="N42" i="2" s="1"/>
  <c r="F34" i="2"/>
  <c r="G34" i="2" s="1"/>
  <c r="H34" i="2" s="1"/>
  <c r="I34" i="2" s="1"/>
  <c r="J34" i="2" s="1"/>
  <c r="K34" i="2" s="1"/>
  <c r="L34" i="2" s="1"/>
  <c r="M34" i="2" s="1"/>
  <c r="N34" i="2" s="1"/>
  <c r="F26" i="2"/>
  <c r="G26" i="2" s="1"/>
  <c r="H26" i="2" s="1"/>
  <c r="I26" i="2" s="1"/>
  <c r="J26" i="2" s="1"/>
  <c r="K26" i="2" s="1"/>
  <c r="L26" i="2" s="1"/>
  <c r="M26" i="2" s="1"/>
  <c r="N26" i="2" s="1"/>
  <c r="F18" i="2"/>
  <c r="G18" i="2" s="1"/>
  <c r="H18" i="2" s="1"/>
  <c r="I18" i="2" s="1"/>
  <c r="J18" i="2" s="1"/>
  <c r="K18" i="2" s="1"/>
  <c r="L18" i="2" s="1"/>
  <c r="M18" i="2" s="1"/>
  <c r="N18" i="2" s="1"/>
  <c r="F10" i="2"/>
  <c r="G10" i="2" s="1"/>
  <c r="H10" i="2" s="1"/>
  <c r="I10" i="2" s="1"/>
  <c r="J10" i="2" s="1"/>
  <c r="K10" i="2" s="1"/>
  <c r="L10" i="2" s="1"/>
  <c r="M10" i="2" s="1"/>
  <c r="N10" i="2" s="1"/>
  <c r="J12" i="3"/>
  <c r="K12" i="3" s="1"/>
  <c r="L12" i="3" s="1"/>
  <c r="M12" i="3" s="1"/>
  <c r="N12" i="3" s="1"/>
  <c r="P12" i="3" s="1"/>
  <c r="F18" i="3"/>
  <c r="G18" i="3" s="1"/>
  <c r="H18" i="3" s="1"/>
  <c r="I18" i="3" s="1"/>
  <c r="J18" i="3" s="1"/>
  <c r="K18" i="3" s="1"/>
  <c r="L18" i="3" s="1"/>
  <c r="M18" i="3" s="1"/>
  <c r="N18" i="3" s="1"/>
  <c r="P18" i="3" s="1"/>
  <c r="F26" i="3"/>
  <c r="G26" i="3" s="1"/>
  <c r="H26" i="3" s="1"/>
  <c r="I26" i="3" s="1"/>
  <c r="J26" i="3" s="1"/>
  <c r="K26" i="3" s="1"/>
  <c r="L26" i="3" s="1"/>
  <c r="M26" i="3" s="1"/>
  <c r="N26" i="3" s="1"/>
  <c r="P26" i="3" s="1"/>
  <c r="F34" i="3"/>
  <c r="G34" i="3" s="1"/>
  <c r="H34" i="3" s="1"/>
  <c r="I34" i="3" s="1"/>
  <c r="J34" i="3" s="1"/>
  <c r="K34" i="3" s="1"/>
  <c r="L34" i="3" s="1"/>
  <c r="M34" i="3" s="1"/>
  <c r="N34" i="3" s="1"/>
  <c r="P34" i="3" s="1"/>
  <c r="L47" i="3"/>
  <c r="M47" i="3" s="1"/>
  <c r="N47" i="3" s="1"/>
  <c r="P47" i="3" s="1"/>
  <c r="F54" i="3"/>
  <c r="G54" i="3" s="1"/>
  <c r="H54" i="3" s="1"/>
  <c r="I54" i="3" s="1"/>
  <c r="J54" i="3" s="1"/>
  <c r="K54" i="3" s="1"/>
  <c r="L54" i="3" s="1"/>
  <c r="M54" i="3" s="1"/>
  <c r="N54" i="3" s="1"/>
  <c r="P54" i="3" s="1"/>
  <c r="H61" i="3"/>
  <c r="I61" i="3" s="1"/>
  <c r="J61" i="3" s="1"/>
  <c r="K61" i="3" s="1"/>
  <c r="L61" i="3" s="1"/>
  <c r="M61" i="3" s="1"/>
  <c r="N61" i="3" s="1"/>
  <c r="P61" i="3" s="1"/>
  <c r="H69" i="3"/>
  <c r="I69" i="3" s="1"/>
  <c r="J69" i="3" s="1"/>
  <c r="K69" i="3" s="1"/>
  <c r="L69" i="3" s="1"/>
  <c r="M69" i="3" s="1"/>
  <c r="N69" i="3" s="1"/>
  <c r="P69" i="3" s="1"/>
  <c r="H77" i="3"/>
  <c r="I77" i="3" s="1"/>
  <c r="J77" i="3" s="1"/>
  <c r="K77" i="3" s="1"/>
  <c r="L77" i="3" s="1"/>
  <c r="M77" i="3" s="1"/>
  <c r="N77" i="3" s="1"/>
  <c r="P77" i="3" s="1"/>
  <c r="H85" i="3"/>
  <c r="I85" i="3" s="1"/>
  <c r="J85" i="3" s="1"/>
  <c r="K85" i="3" s="1"/>
  <c r="L85" i="3" s="1"/>
  <c r="M85" i="3" s="1"/>
  <c r="N85" i="3" s="1"/>
  <c r="P85" i="3" s="1"/>
  <c r="J100" i="3"/>
  <c r="K100" i="3" s="1"/>
  <c r="L100" i="3" s="1"/>
  <c r="M100" i="3" s="1"/>
  <c r="N100" i="3" s="1"/>
  <c r="P100" i="3" s="1"/>
  <c r="J100" i="2"/>
  <c r="K100" i="2" s="1"/>
  <c r="L100" i="2" s="1"/>
  <c r="M100" i="2" s="1"/>
  <c r="N100" i="2" s="1"/>
  <c r="J40" i="2"/>
  <c r="K40" i="2" s="1"/>
  <c r="L40" i="2" s="1"/>
  <c r="M40" i="2" s="1"/>
  <c r="N40" i="2" s="1"/>
  <c r="L7" i="3"/>
  <c r="M7" i="3" s="1"/>
  <c r="N7" i="3" s="1"/>
  <c r="P7" i="3" s="1"/>
  <c r="J36" i="3"/>
  <c r="K36" i="3" s="1"/>
  <c r="L36" i="3" s="1"/>
  <c r="M36" i="3" s="1"/>
  <c r="N36" i="3" s="1"/>
  <c r="P36" i="3" s="1"/>
  <c r="L71" i="3"/>
  <c r="M71" i="3" s="1"/>
  <c r="N71" i="3" s="1"/>
  <c r="P71" i="3" s="1"/>
  <c r="L79" i="3"/>
  <c r="M79" i="3" s="1"/>
  <c r="N79" i="3" s="1"/>
  <c r="P79" i="3" s="1"/>
  <c r="L87" i="3"/>
  <c r="M87" i="3" s="1"/>
  <c r="N87" i="3" s="1"/>
  <c r="P87" i="3" s="1"/>
  <c r="F94" i="3"/>
  <c r="G94" i="3" s="1"/>
  <c r="H94" i="3" s="1"/>
  <c r="I94" i="3" s="1"/>
  <c r="J94" i="3" s="1"/>
  <c r="K94" i="3" s="1"/>
  <c r="L94" i="3" s="1"/>
  <c r="M94" i="3" s="1"/>
  <c r="N94" i="3" s="1"/>
  <c r="P94" i="3" s="1"/>
  <c r="F102" i="3"/>
  <c r="G102" i="3" s="1"/>
  <c r="H102" i="3" s="1"/>
  <c r="I102" i="3" s="1"/>
  <c r="J102" i="3" s="1"/>
  <c r="K102" i="3" s="1"/>
  <c r="L102" i="3" s="1"/>
  <c r="M102" i="3" s="1"/>
  <c r="N102" i="3" s="1"/>
  <c r="P102" i="3" s="1"/>
  <c r="J48" i="2"/>
  <c r="K48" i="2" s="1"/>
  <c r="L48" i="2" s="1"/>
  <c r="M48" i="2" s="1"/>
  <c r="N48" i="2" s="1"/>
  <c r="J16" i="2"/>
  <c r="K16" i="2" s="1"/>
  <c r="L16" i="2" s="1"/>
  <c r="M16" i="2" s="1"/>
  <c r="N16" i="2" s="1"/>
  <c r="F14" i="3"/>
  <c r="G14" i="3" s="1"/>
  <c r="H14" i="3" s="1"/>
  <c r="I14" i="3" s="1"/>
  <c r="J14" i="3" s="1"/>
  <c r="K14" i="3" s="1"/>
  <c r="L14" i="3" s="1"/>
  <c r="M14" i="3" s="1"/>
  <c r="N14" i="3" s="1"/>
  <c r="P14" i="3" s="1"/>
  <c r="L63" i="3"/>
  <c r="M63" i="3" s="1"/>
  <c r="N63" i="3" s="1"/>
  <c r="P63" i="3" s="1"/>
  <c r="H69" i="2"/>
  <c r="I69" i="2" s="1"/>
  <c r="J69" i="2" s="1"/>
  <c r="K69" i="2" s="1"/>
  <c r="L69" i="2" s="1"/>
  <c r="M69" i="2" s="1"/>
  <c r="N69" i="2" s="1"/>
  <c r="L23" i="2"/>
  <c r="M23" i="2" s="1"/>
  <c r="N23" i="2" s="1"/>
  <c r="H21" i="3"/>
  <c r="I21" i="3" s="1"/>
  <c r="J21" i="3" s="1"/>
  <c r="K21" i="3" s="1"/>
  <c r="L21" i="3" s="1"/>
  <c r="M21" i="3" s="1"/>
  <c r="N21" i="3" s="1"/>
  <c r="P21" i="3" s="1"/>
  <c r="H29" i="3"/>
  <c r="I29" i="3" s="1"/>
  <c r="J29" i="3" s="1"/>
  <c r="K29" i="3" s="1"/>
  <c r="L29" i="3" s="1"/>
  <c r="M29" i="3" s="1"/>
  <c r="N29" i="3" s="1"/>
  <c r="P29" i="3" s="1"/>
  <c r="H57" i="3"/>
  <c r="I57" i="3" s="1"/>
  <c r="J57" i="3" s="1"/>
  <c r="K57" i="3" s="1"/>
  <c r="L57" i="3" s="1"/>
  <c r="M57" i="3" s="1"/>
  <c r="N57" i="3" s="1"/>
  <c r="P57" i="3" s="1"/>
  <c r="J64" i="3"/>
  <c r="K64" i="3" s="1"/>
  <c r="L64" i="3" s="1"/>
  <c r="M64" i="3" s="1"/>
  <c r="N64" i="3" s="1"/>
  <c r="P64" i="3" s="1"/>
  <c r="J72" i="3"/>
  <c r="K72" i="3" s="1"/>
  <c r="L72" i="3" s="1"/>
  <c r="M72" i="3" s="1"/>
  <c r="N72" i="3" s="1"/>
  <c r="P72" i="3" s="1"/>
  <c r="J80" i="3"/>
  <c r="K80" i="3" s="1"/>
  <c r="L80" i="3" s="1"/>
  <c r="M80" i="3" s="1"/>
  <c r="N80" i="3" s="1"/>
  <c r="P80" i="3" s="1"/>
  <c r="J88" i="3"/>
  <c r="K88" i="3" s="1"/>
  <c r="L88" i="3" s="1"/>
  <c r="M88" i="3" s="1"/>
  <c r="N88" i="3" s="1"/>
  <c r="P88" i="3" s="1"/>
  <c r="L95" i="3"/>
  <c r="M95" i="3" s="1"/>
  <c r="N95" i="3" s="1"/>
  <c r="P95" i="3" s="1"/>
  <c r="F86" i="2"/>
  <c r="G86" i="2" s="1"/>
  <c r="H86" i="2" s="1"/>
  <c r="I86" i="2" s="1"/>
  <c r="J86" i="2" s="1"/>
  <c r="K86" i="2" s="1"/>
  <c r="L86" i="2" s="1"/>
  <c r="M86" i="2" s="1"/>
  <c r="N86" i="2" s="1"/>
  <c r="F62" i="2"/>
  <c r="G62" i="2" s="1"/>
  <c r="H62" i="2" s="1"/>
  <c r="I62" i="2" s="1"/>
  <c r="J62" i="2" s="1"/>
  <c r="K62" i="2" s="1"/>
  <c r="L62" i="2" s="1"/>
  <c r="M62" i="2" s="1"/>
  <c r="N62" i="2" s="1"/>
  <c r="J8" i="2"/>
  <c r="K8" i="2" s="1"/>
  <c r="L8" i="2" s="1"/>
  <c r="M8" i="2" s="1"/>
  <c r="N8" i="2" s="1"/>
  <c r="J56" i="3"/>
  <c r="K56" i="3" s="1"/>
  <c r="L56" i="3" s="1"/>
  <c r="M56" i="3" s="1"/>
  <c r="N56" i="3" s="1"/>
  <c r="P56" i="3" s="1"/>
  <c r="H85" i="2"/>
  <c r="I85" i="2" s="1"/>
  <c r="J85" i="2" s="1"/>
  <c r="K85" i="2" s="1"/>
  <c r="L85" i="2" s="1"/>
  <c r="M85" i="2" s="1"/>
  <c r="N85" i="2" s="1"/>
  <c r="L47" i="2"/>
  <c r="M47" i="2" s="1"/>
  <c r="N47" i="2" s="1"/>
  <c r="L7" i="2"/>
  <c r="M7" i="2" s="1"/>
  <c r="N7" i="2" s="1"/>
  <c r="F50" i="3"/>
  <c r="G50" i="3" s="1"/>
  <c r="H50" i="3" s="1"/>
  <c r="I50" i="3" s="1"/>
  <c r="J50" i="3" s="1"/>
  <c r="K50" i="3" s="1"/>
  <c r="L50" i="3" s="1"/>
  <c r="M50" i="3" s="1"/>
  <c r="N50" i="3" s="1"/>
  <c r="P50" i="3" s="1"/>
  <c r="F6" i="2"/>
  <c r="G6" i="2" s="1"/>
  <c r="H6" i="2" s="1"/>
  <c r="I6" i="2" s="1"/>
  <c r="J6" i="2" s="1"/>
  <c r="K6" i="2" s="1"/>
  <c r="L6" i="2" s="1"/>
  <c r="M6" i="2" s="1"/>
  <c r="N6" i="2" s="1"/>
  <c r="L91" i="2"/>
  <c r="M91" i="2" s="1"/>
  <c r="N91" i="2" s="1"/>
  <c r="J76" i="2"/>
  <c r="K76" i="2" s="1"/>
  <c r="L76" i="2" s="1"/>
  <c r="M76" i="2" s="1"/>
  <c r="N76" i="2" s="1"/>
  <c r="J60" i="2"/>
  <c r="K60" i="2" s="1"/>
  <c r="L60" i="2" s="1"/>
  <c r="M60" i="2" s="1"/>
  <c r="N60" i="2" s="1"/>
  <c r="F46" i="2"/>
  <c r="G46" i="2" s="1"/>
  <c r="H46" i="2" s="1"/>
  <c r="I46" i="2" s="1"/>
  <c r="J46" i="2" s="1"/>
  <c r="K46" i="2" s="1"/>
  <c r="L46" i="2" s="1"/>
  <c r="M46" i="2" s="1"/>
  <c r="N46" i="2" s="1"/>
  <c r="F30" i="2"/>
  <c r="G30" i="2" s="1"/>
  <c r="H30" i="2" s="1"/>
  <c r="I30" i="2" s="1"/>
  <c r="J30" i="2" s="1"/>
  <c r="K30" i="2" s="1"/>
  <c r="L30" i="2" s="1"/>
  <c r="M30" i="2" s="1"/>
  <c r="N30" i="2" s="1"/>
  <c r="F14" i="2"/>
  <c r="G14" i="2" s="1"/>
  <c r="H14" i="2" s="1"/>
  <c r="I14" i="2" s="1"/>
  <c r="J14" i="2" s="1"/>
  <c r="K14" i="2" s="1"/>
  <c r="L14" i="2" s="1"/>
  <c r="M14" i="2" s="1"/>
  <c r="N14" i="2" s="1"/>
  <c r="H9" i="3"/>
  <c r="I9" i="3" s="1"/>
  <c r="J9" i="3" s="1"/>
  <c r="K9" i="3" s="1"/>
  <c r="L9" i="3" s="1"/>
  <c r="M9" i="3" s="1"/>
  <c r="N9" i="3" s="1"/>
  <c r="P9" i="3" s="1"/>
  <c r="F22" i="3"/>
  <c r="G22" i="3" s="1"/>
  <c r="H22" i="3" s="1"/>
  <c r="I22" i="3" s="1"/>
  <c r="J22" i="3" s="1"/>
  <c r="K22" i="3" s="1"/>
  <c r="L22" i="3" s="1"/>
  <c r="M22" i="3" s="1"/>
  <c r="N22" i="3" s="1"/>
  <c r="P22" i="3" s="1"/>
  <c r="F30" i="3"/>
  <c r="G30" i="3" s="1"/>
  <c r="H30" i="3" s="1"/>
  <c r="I30" i="3" s="1"/>
  <c r="J30" i="3" s="1"/>
  <c r="K30" i="3" s="1"/>
  <c r="L30" i="3" s="1"/>
  <c r="M30" i="3" s="1"/>
  <c r="N30" i="3" s="1"/>
  <c r="P30" i="3" s="1"/>
  <c r="F38" i="3"/>
  <c r="G38" i="3" s="1"/>
  <c r="H38" i="3" s="1"/>
  <c r="I38" i="3" s="1"/>
  <c r="J38" i="3" s="1"/>
  <c r="K38" i="3" s="1"/>
  <c r="L38" i="3" s="1"/>
  <c r="M38" i="3" s="1"/>
  <c r="N38" i="3" s="1"/>
  <c r="P38" i="3" s="1"/>
  <c r="L51" i="3"/>
  <c r="M51" i="3" s="1"/>
  <c r="N51" i="3" s="1"/>
  <c r="P51" i="3" s="1"/>
  <c r="H65" i="3"/>
  <c r="I65" i="3" s="1"/>
  <c r="J65" i="3" s="1"/>
  <c r="K65" i="3" s="1"/>
  <c r="L65" i="3" s="1"/>
  <c r="M65" i="3" s="1"/>
  <c r="N65" i="3" s="1"/>
  <c r="P65" i="3" s="1"/>
  <c r="H73" i="3"/>
  <c r="I73" i="3" s="1"/>
  <c r="J73" i="3" s="1"/>
  <c r="K73" i="3" s="1"/>
  <c r="L73" i="3" s="1"/>
  <c r="M73" i="3" s="1"/>
  <c r="N73" i="3" s="1"/>
  <c r="P73" i="3" s="1"/>
  <c r="H81" i="3"/>
  <c r="I81" i="3" s="1"/>
  <c r="J81" i="3" s="1"/>
  <c r="K81" i="3" s="1"/>
  <c r="L81" i="3" s="1"/>
  <c r="M81" i="3" s="1"/>
  <c r="N81" i="3" s="1"/>
  <c r="P81" i="3" s="1"/>
  <c r="H89" i="3"/>
  <c r="I89" i="3" s="1"/>
  <c r="J89" i="3" s="1"/>
  <c r="K89" i="3" s="1"/>
  <c r="L89" i="3" s="1"/>
  <c r="M89" i="3" s="1"/>
  <c r="N89" i="3" s="1"/>
  <c r="P89" i="3" s="1"/>
  <c r="J96" i="3"/>
  <c r="K96" i="3" s="1"/>
  <c r="L96" i="3" s="1"/>
  <c r="M96" i="3" s="1"/>
  <c r="N96" i="3" s="1"/>
  <c r="P96" i="3" s="1"/>
  <c r="H93" i="2"/>
  <c r="I93" i="2" s="1"/>
  <c r="J93" i="2" s="1"/>
  <c r="K93" i="2" s="1"/>
  <c r="L93" i="2" s="1"/>
  <c r="M93" i="2" s="1"/>
  <c r="N93" i="2" s="1"/>
  <c r="F70" i="2"/>
  <c r="G70" i="2" s="1"/>
  <c r="H70" i="2" s="1"/>
  <c r="I70" i="2" s="1"/>
  <c r="J70" i="2" s="1"/>
  <c r="K70" i="2" s="1"/>
  <c r="L70" i="2" s="1"/>
  <c r="M70" i="2" s="1"/>
  <c r="N70" i="2" s="1"/>
  <c r="J24" i="2"/>
  <c r="K24" i="2" s="1"/>
  <c r="L24" i="2" s="1"/>
  <c r="M24" i="2" s="1"/>
  <c r="N24" i="2" s="1"/>
  <c r="J28" i="3"/>
  <c r="K28" i="3" s="1"/>
  <c r="L28" i="3" s="1"/>
  <c r="M28" i="3" s="1"/>
  <c r="N28" i="3" s="1"/>
  <c r="P28" i="3" s="1"/>
  <c r="F42" i="3"/>
  <c r="G42" i="3" s="1"/>
  <c r="H42" i="3" s="1"/>
  <c r="I42" i="3" s="1"/>
  <c r="J42" i="3" s="1"/>
  <c r="K42" i="3" s="1"/>
  <c r="L42" i="3" s="1"/>
  <c r="M42" i="3" s="1"/>
  <c r="N42" i="3" s="1"/>
  <c r="P42" i="3" s="1"/>
  <c r="J92" i="2"/>
  <c r="K92" i="2" s="1"/>
  <c r="L92" i="2" s="1"/>
  <c r="M92" i="2" s="1"/>
  <c r="N92" i="2" s="1"/>
  <c r="L39" i="2"/>
  <c r="M39" i="2" s="1"/>
  <c r="N39" i="2" s="1"/>
  <c r="L15" i="2"/>
  <c r="M15" i="2" s="1"/>
  <c r="N15" i="2" s="1"/>
  <c r="L43" i="3"/>
  <c r="M43" i="3" s="1"/>
  <c r="N43" i="3" s="1"/>
  <c r="P43" i="3" s="1"/>
  <c r="L99" i="2"/>
  <c r="M99" i="2" s="1"/>
  <c r="N99" i="2" s="1"/>
  <c r="J84" i="2"/>
  <c r="K84" i="2" s="1"/>
  <c r="L84" i="2" s="1"/>
  <c r="M84" i="2" s="1"/>
  <c r="N84" i="2" s="1"/>
  <c r="J68" i="2"/>
  <c r="K68" i="2" s="1"/>
  <c r="L68" i="2" s="1"/>
  <c r="M68" i="2" s="1"/>
  <c r="N68" i="2" s="1"/>
  <c r="H53" i="2"/>
  <c r="I53" i="2" s="1"/>
  <c r="J53" i="2" s="1"/>
  <c r="K53" i="2" s="1"/>
  <c r="L53" i="2" s="1"/>
  <c r="M53" i="2" s="1"/>
  <c r="N53" i="2" s="1"/>
  <c r="F38" i="2"/>
  <c r="G38" i="2" s="1"/>
  <c r="H38" i="2" s="1"/>
  <c r="I38" i="2" s="1"/>
  <c r="J38" i="2" s="1"/>
  <c r="K38" i="2" s="1"/>
  <c r="L38" i="2" s="1"/>
  <c r="M38" i="2" s="1"/>
  <c r="N38" i="2" s="1"/>
  <c r="F22" i="2"/>
  <c r="G22" i="2" s="1"/>
  <c r="H22" i="2" s="1"/>
  <c r="I22" i="2" s="1"/>
  <c r="J22" i="2" s="1"/>
  <c r="K22" i="2" s="1"/>
  <c r="L22" i="2" s="1"/>
  <c r="M22" i="2" s="1"/>
  <c r="N22" i="2" s="1"/>
  <c r="F98" i="2"/>
  <c r="G98" i="2" s="1"/>
  <c r="H98" i="2" s="1"/>
  <c r="I98" i="2" s="1"/>
  <c r="J98" i="2" s="1"/>
  <c r="K98" i="2" s="1"/>
  <c r="L98" i="2" s="1"/>
  <c r="M98" i="2" s="1"/>
  <c r="N98" i="2" s="1"/>
  <c r="L83" i="2"/>
  <c r="M83" i="2" s="1"/>
  <c r="N83" i="2" s="1"/>
  <c r="L75" i="2"/>
  <c r="M75" i="2" s="1"/>
  <c r="N75" i="2" s="1"/>
  <c r="L67" i="2"/>
  <c r="M67" i="2" s="1"/>
  <c r="N67" i="2" s="1"/>
  <c r="L59" i="2"/>
  <c r="M59" i="2" s="1"/>
  <c r="N59" i="2" s="1"/>
  <c r="H45" i="2"/>
  <c r="I45" i="2" s="1"/>
  <c r="J45" i="2" s="1"/>
  <c r="K45" i="2" s="1"/>
  <c r="L45" i="2" s="1"/>
  <c r="M45" i="2" s="1"/>
  <c r="N45" i="2" s="1"/>
  <c r="H37" i="2"/>
  <c r="I37" i="2" s="1"/>
  <c r="J37" i="2" s="1"/>
  <c r="K37" i="2" s="1"/>
  <c r="L37" i="2" s="1"/>
  <c r="M37" i="2" s="1"/>
  <c r="N37" i="2" s="1"/>
  <c r="H29" i="2"/>
  <c r="I29" i="2" s="1"/>
  <c r="J29" i="2" s="1"/>
  <c r="K29" i="2" s="1"/>
  <c r="L29" i="2" s="1"/>
  <c r="M29" i="2" s="1"/>
  <c r="N29" i="2" s="1"/>
  <c r="H21" i="2"/>
  <c r="I21" i="2" s="1"/>
  <c r="J21" i="2" s="1"/>
  <c r="K21" i="2" s="1"/>
  <c r="L21" i="2" s="1"/>
  <c r="M21" i="2" s="1"/>
  <c r="N21" i="2" s="1"/>
  <c r="F13" i="2"/>
  <c r="G13" i="2" s="1"/>
  <c r="H13" i="2" s="1"/>
  <c r="I13" i="2" s="1"/>
  <c r="J13" i="2" s="1"/>
  <c r="K13" i="2" s="1"/>
  <c r="L13" i="2" s="1"/>
  <c r="M13" i="2" s="1"/>
  <c r="N13" i="2" s="1"/>
  <c r="F10" i="3"/>
  <c r="G10" i="3" s="1"/>
  <c r="H10" i="3" s="1"/>
  <c r="I10" i="3" s="1"/>
  <c r="J10" i="3" s="1"/>
  <c r="K10" i="3" s="1"/>
  <c r="L10" i="3" s="1"/>
  <c r="M10" i="3" s="1"/>
  <c r="N10" i="3" s="1"/>
  <c r="P10" i="3" s="1"/>
  <c r="J52" i="3"/>
  <c r="K52" i="3" s="1"/>
  <c r="L52" i="3" s="1"/>
  <c r="M52" i="3" s="1"/>
  <c r="N52" i="3" s="1"/>
  <c r="P52" i="3" s="1"/>
  <c r="F66" i="3"/>
  <c r="G66" i="3" s="1"/>
  <c r="H66" i="3" s="1"/>
  <c r="I66" i="3" s="1"/>
  <c r="J66" i="3" s="1"/>
  <c r="K66" i="3" s="1"/>
  <c r="L66" i="3" s="1"/>
  <c r="M66" i="3" s="1"/>
  <c r="N66" i="3" s="1"/>
  <c r="P66" i="3" s="1"/>
  <c r="F74" i="3"/>
  <c r="G74" i="3" s="1"/>
  <c r="H74" i="3" s="1"/>
  <c r="I74" i="3" s="1"/>
  <c r="J74" i="3" s="1"/>
  <c r="K74" i="3" s="1"/>
  <c r="L74" i="3" s="1"/>
  <c r="M74" i="3" s="1"/>
  <c r="N74" i="3" s="1"/>
  <c r="P74" i="3" s="1"/>
  <c r="F82" i="3"/>
  <c r="G82" i="3" s="1"/>
  <c r="H82" i="3" s="1"/>
  <c r="I82" i="3" s="1"/>
  <c r="J82" i="3" s="1"/>
  <c r="K82" i="3" s="1"/>
  <c r="L82" i="3" s="1"/>
  <c r="M82" i="3" s="1"/>
  <c r="N82" i="3" s="1"/>
  <c r="P82" i="3" s="1"/>
  <c r="F90" i="3"/>
  <c r="G90" i="3" s="1"/>
  <c r="H90" i="3" s="1"/>
  <c r="I90" i="3" s="1"/>
  <c r="J90" i="3" s="1"/>
  <c r="K90" i="3" s="1"/>
  <c r="L90" i="3" s="1"/>
  <c r="M90" i="3" s="1"/>
  <c r="N90" i="3" s="1"/>
  <c r="P90" i="3" s="1"/>
  <c r="H97" i="3"/>
  <c r="I97" i="3" s="1"/>
  <c r="J97" i="3" s="1"/>
  <c r="K97" i="3" s="1"/>
  <c r="L97" i="3" s="1"/>
  <c r="M97" i="3" s="1"/>
  <c r="N97" i="3" s="1"/>
  <c r="P97" i="3" s="1"/>
  <c r="F78" i="2"/>
  <c r="G78" i="2" s="1"/>
  <c r="H78" i="2" s="1"/>
  <c r="I78" i="2" s="1"/>
  <c r="J78" i="2" s="1"/>
  <c r="K78" i="2" s="1"/>
  <c r="L78" i="2" s="1"/>
  <c r="M78" i="2" s="1"/>
  <c r="N78" i="2" s="1"/>
  <c r="F54" i="2"/>
  <c r="G54" i="2" s="1"/>
  <c r="H54" i="2" s="1"/>
  <c r="I54" i="2" s="1"/>
  <c r="J54" i="2" s="1"/>
  <c r="K54" i="2" s="1"/>
  <c r="L54" i="2" s="1"/>
  <c r="M54" i="2" s="1"/>
  <c r="N54" i="2" s="1"/>
  <c r="J32" i="2"/>
  <c r="K32" i="2" s="1"/>
  <c r="L32" i="2" s="1"/>
  <c r="M32" i="2" s="1"/>
  <c r="N32" i="2" s="1"/>
  <c r="J20" i="3"/>
  <c r="K20" i="3" s="1"/>
  <c r="L20" i="3" s="1"/>
  <c r="M20" i="3" s="1"/>
  <c r="N20" i="3" s="1"/>
  <c r="P20" i="3" s="1"/>
  <c r="H49" i="3"/>
  <c r="I49" i="3" s="1"/>
  <c r="J49" i="3" s="1"/>
  <c r="K49" i="3" s="1"/>
  <c r="L49" i="3" s="1"/>
  <c r="M49" i="3" s="1"/>
  <c r="N49" i="3" s="1"/>
  <c r="P49" i="3" s="1"/>
  <c r="H77" i="2"/>
  <c r="I77" i="2" s="1"/>
  <c r="J77" i="2" s="1"/>
  <c r="K77" i="2" s="1"/>
  <c r="L77" i="2" s="1"/>
  <c r="M77" i="2" s="1"/>
  <c r="N77" i="2" s="1"/>
  <c r="H61" i="2"/>
  <c r="I61" i="2" s="1"/>
  <c r="J61" i="2" s="1"/>
  <c r="K61" i="2" s="1"/>
  <c r="L61" i="2" s="1"/>
  <c r="M61" i="2" s="1"/>
  <c r="N61" i="2" s="1"/>
  <c r="L31" i="2"/>
  <c r="M31" i="2" s="1"/>
  <c r="N31" i="2" s="1"/>
  <c r="J8" i="3"/>
  <c r="K8" i="3" s="1"/>
  <c r="L8" i="3" s="1"/>
  <c r="M8" i="3" s="1"/>
  <c r="N8" i="3" s="1"/>
  <c r="P8" i="3" s="1"/>
  <c r="H37" i="3"/>
  <c r="I37" i="3" s="1"/>
  <c r="J37" i="3" s="1"/>
  <c r="K37" i="3" s="1"/>
  <c r="L37" i="3" s="1"/>
  <c r="M37" i="3" s="1"/>
  <c r="N37" i="3" s="1"/>
  <c r="P37" i="3" s="1"/>
  <c r="H97" i="2"/>
  <c r="I97" i="2" s="1"/>
  <c r="J97" i="2" s="1"/>
  <c r="K97" i="2" s="1"/>
  <c r="L97" i="2" s="1"/>
  <c r="M97" i="2" s="1"/>
  <c r="N97" i="2" s="1"/>
  <c r="F82" i="2"/>
  <c r="G82" i="2" s="1"/>
  <c r="H82" i="2" s="1"/>
  <c r="I82" i="2" s="1"/>
  <c r="J82" i="2" s="1"/>
  <c r="K82" i="2" s="1"/>
  <c r="L82" i="2" s="1"/>
  <c r="M82" i="2" s="1"/>
  <c r="N82" i="2" s="1"/>
  <c r="F74" i="2"/>
  <c r="G74" i="2" s="1"/>
  <c r="H74" i="2" s="1"/>
  <c r="I74" i="2" s="1"/>
  <c r="J74" i="2" s="1"/>
  <c r="K74" i="2" s="1"/>
  <c r="L74" i="2" s="1"/>
  <c r="M74" i="2" s="1"/>
  <c r="N74" i="2" s="1"/>
  <c r="F66" i="2"/>
  <c r="G66" i="2" s="1"/>
  <c r="H66" i="2" s="1"/>
  <c r="I66" i="2" s="1"/>
  <c r="J66" i="2" s="1"/>
  <c r="K66" i="2" s="1"/>
  <c r="L66" i="2" s="1"/>
  <c r="M66" i="2" s="1"/>
  <c r="N66" i="2" s="1"/>
  <c r="F58" i="2"/>
  <c r="G58" i="2" s="1"/>
  <c r="H58" i="2" s="1"/>
  <c r="I58" i="2" s="1"/>
  <c r="J58" i="2" s="1"/>
  <c r="K58" i="2" s="1"/>
  <c r="L58" i="2" s="1"/>
  <c r="M58" i="2" s="1"/>
  <c r="N58" i="2" s="1"/>
  <c r="J52" i="2"/>
  <c r="K52" i="2" s="1"/>
  <c r="L52" i="2" s="1"/>
  <c r="M52" i="2" s="1"/>
  <c r="N52" i="2" s="1"/>
  <c r="J44" i="2"/>
  <c r="K44" i="2" s="1"/>
  <c r="L44" i="2" s="1"/>
  <c r="M44" i="2" s="1"/>
  <c r="N44" i="2" s="1"/>
  <c r="J36" i="2"/>
  <c r="K36" i="2" s="1"/>
  <c r="L36" i="2" s="1"/>
  <c r="M36" i="2" s="1"/>
  <c r="N36" i="2" s="1"/>
  <c r="J28" i="2"/>
  <c r="K28" i="2" s="1"/>
  <c r="L28" i="2" s="1"/>
  <c r="M28" i="2" s="1"/>
  <c r="N28" i="2" s="1"/>
  <c r="J20" i="2"/>
  <c r="K20" i="2" s="1"/>
  <c r="L20" i="2" s="1"/>
  <c r="M20" i="2" s="1"/>
  <c r="N20" i="2" s="1"/>
  <c r="J12" i="2"/>
  <c r="K12" i="2" s="1"/>
  <c r="L12" i="2" s="1"/>
  <c r="M12" i="2" s="1"/>
  <c r="N12" i="2" s="1"/>
  <c r="J16" i="3"/>
  <c r="K16" i="3" s="1"/>
  <c r="L16" i="3" s="1"/>
  <c r="M16" i="3" s="1"/>
  <c r="N16" i="3" s="1"/>
  <c r="P16" i="3" s="1"/>
  <c r="J24" i="3"/>
  <c r="K24" i="3" s="1"/>
  <c r="L24" i="3" s="1"/>
  <c r="M24" i="3" s="1"/>
  <c r="N24" i="3" s="1"/>
  <c r="P24" i="3" s="1"/>
  <c r="J32" i="3"/>
  <c r="K32" i="3" s="1"/>
  <c r="L32" i="3" s="1"/>
  <c r="M32" i="3" s="1"/>
  <c r="N32" i="3" s="1"/>
  <c r="P32" i="3" s="1"/>
  <c r="H45" i="3"/>
  <c r="I45" i="3" s="1"/>
  <c r="J45" i="3" s="1"/>
  <c r="K45" i="3" s="1"/>
  <c r="L45" i="3" s="1"/>
  <c r="M45" i="3" s="1"/>
  <c r="N45" i="3" s="1"/>
  <c r="P45" i="3" s="1"/>
  <c r="L59" i="3"/>
  <c r="M59" i="3" s="1"/>
  <c r="N59" i="3" s="1"/>
  <c r="P59" i="3" s="1"/>
  <c r="L67" i="3"/>
  <c r="M67" i="3" s="1"/>
  <c r="N67" i="3" s="1"/>
  <c r="P67" i="3" s="1"/>
  <c r="L75" i="3"/>
  <c r="M75" i="3" s="1"/>
  <c r="N75" i="3" s="1"/>
  <c r="P75" i="3" s="1"/>
  <c r="L83" i="3"/>
  <c r="M83" i="3" s="1"/>
  <c r="N83" i="3" s="1"/>
  <c r="P83" i="3" s="1"/>
  <c r="L91" i="3"/>
  <c r="M91" i="3" s="1"/>
  <c r="N91" i="3" s="1"/>
  <c r="P91" i="3" s="1"/>
  <c r="F98" i="3"/>
  <c r="G98" i="3" s="1"/>
  <c r="H98" i="3" s="1"/>
  <c r="I98" i="3" s="1"/>
  <c r="J98" i="3" s="1"/>
  <c r="K98" i="3" s="1"/>
  <c r="L98" i="3" s="1"/>
  <c r="M98" i="3" s="1"/>
  <c r="N98" i="3" s="1"/>
  <c r="P98" i="3" s="1"/>
  <c r="H73" i="2"/>
  <c r="I73" i="2" s="1"/>
  <c r="J73" i="2" s="1"/>
  <c r="K73" i="2" s="1"/>
  <c r="L73" i="2" s="1"/>
  <c r="M73" i="2" s="1"/>
  <c r="N73" i="2" s="1"/>
  <c r="L51" i="2"/>
  <c r="M51" i="2" s="1"/>
  <c r="N51" i="2" s="1"/>
  <c r="L35" i="2"/>
  <c r="M35" i="2" s="1"/>
  <c r="N35" i="2" s="1"/>
  <c r="L19" i="2"/>
  <c r="M19" i="2" s="1"/>
  <c r="N19" i="2" s="1"/>
  <c r="L11" i="3"/>
  <c r="M11" i="3" s="1"/>
  <c r="N11" i="3" s="1"/>
  <c r="P11" i="3" s="1"/>
  <c r="H17" i="3"/>
  <c r="I17" i="3" s="1"/>
  <c r="J17" i="3" s="1"/>
  <c r="K17" i="3" s="1"/>
  <c r="L17" i="3" s="1"/>
  <c r="M17" i="3" s="1"/>
  <c r="N17" i="3" s="1"/>
  <c r="P17" i="3" s="1"/>
  <c r="H25" i="3"/>
  <c r="I25" i="3" s="1"/>
  <c r="J25" i="3" s="1"/>
  <c r="K25" i="3" s="1"/>
  <c r="L25" i="3" s="1"/>
  <c r="M25" i="3" s="1"/>
  <c r="N25" i="3" s="1"/>
  <c r="P25" i="3" s="1"/>
  <c r="H33" i="3"/>
  <c r="I33" i="3" s="1"/>
  <c r="J33" i="3" s="1"/>
  <c r="K33" i="3" s="1"/>
  <c r="L33" i="3" s="1"/>
  <c r="M33" i="3" s="1"/>
  <c r="N33" i="3" s="1"/>
  <c r="P33" i="3" s="1"/>
  <c r="F46" i="3"/>
  <c r="G46" i="3" s="1"/>
  <c r="H46" i="3" s="1"/>
  <c r="I46" i="3" s="1"/>
  <c r="J46" i="3" s="1"/>
  <c r="K46" i="3" s="1"/>
  <c r="L46" i="3" s="1"/>
  <c r="M46" i="3" s="1"/>
  <c r="N46" i="3" s="1"/>
  <c r="P46" i="3" s="1"/>
  <c r="J60" i="3"/>
  <c r="K60" i="3" s="1"/>
  <c r="L60" i="3" s="1"/>
  <c r="M60" i="3" s="1"/>
  <c r="N60" i="3" s="1"/>
  <c r="P60" i="3" s="1"/>
  <c r="J68" i="3"/>
  <c r="K68" i="3" s="1"/>
  <c r="L68" i="3" s="1"/>
  <c r="M68" i="3" s="1"/>
  <c r="N68" i="3" s="1"/>
  <c r="P68" i="3" s="1"/>
  <c r="J76" i="3"/>
  <c r="K76" i="3" s="1"/>
  <c r="L76" i="3" s="1"/>
  <c r="M76" i="3" s="1"/>
  <c r="N76" i="3" s="1"/>
  <c r="P76" i="3" s="1"/>
  <c r="J84" i="3"/>
  <c r="K84" i="3" s="1"/>
  <c r="L84" i="3" s="1"/>
  <c r="M84" i="3" s="1"/>
  <c r="N84" i="3" s="1"/>
  <c r="P84" i="3" s="1"/>
  <c r="L99" i="3"/>
  <c r="M99" i="3" s="1"/>
  <c r="N99" i="3" s="1"/>
  <c r="P99" i="3" s="1"/>
  <c r="H2" i="5" l="1"/>
  <c r="D11" i="11"/>
  <c r="E10" i="11"/>
  <c r="H1" i="6"/>
  <c r="H2" i="4"/>
  <c r="F32" i="12"/>
  <c r="G32" i="12" s="1"/>
  <c r="D33" i="12"/>
  <c r="F11" i="12"/>
  <c r="G11" i="12" s="1"/>
  <c r="H2" i="6"/>
  <c r="H2" i="3"/>
  <c r="H2" i="2"/>
  <c r="E11" i="11" l="1"/>
  <c r="D12" i="11"/>
  <c r="F33" i="12"/>
  <c r="G33" i="12" s="1"/>
  <c r="D34" i="12"/>
  <c r="F12" i="12"/>
  <c r="G12" i="12" s="1"/>
  <c r="E4" i="1"/>
  <c r="F4" i="1" s="1"/>
  <c r="G4" i="1" s="1"/>
  <c r="H4" i="1" s="1"/>
  <c r="I4" i="1" s="1"/>
  <c r="J4" i="1" s="1"/>
  <c r="K4" i="1" s="1"/>
  <c r="L4" i="1" s="1"/>
  <c r="M4" i="1" s="1"/>
  <c r="C6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D13" i="11" l="1"/>
  <c r="E12" i="11"/>
  <c r="D35" i="12"/>
  <c r="F34" i="12"/>
  <c r="G34" i="12" s="1"/>
  <c r="F13" i="12"/>
  <c r="G13" i="12" s="1"/>
  <c r="D14" i="11" l="1"/>
  <c r="E13" i="11"/>
  <c r="F35" i="12"/>
  <c r="G35" i="12" s="1"/>
  <c r="D36" i="12"/>
  <c r="F36" i="12" s="1"/>
  <c r="G36" i="12" s="1"/>
  <c r="F14" i="12"/>
  <c r="G14" i="12" s="1"/>
  <c r="D15" i="11" l="1"/>
  <c r="E14" i="11"/>
  <c r="F15" i="12"/>
  <c r="G15" i="12" s="1"/>
  <c r="D16" i="11" l="1"/>
  <c r="E15" i="11"/>
  <c r="F16" i="12"/>
  <c r="G16" i="12" s="1"/>
  <c r="D17" i="11" l="1"/>
  <c r="E16" i="11"/>
  <c r="F17" i="12"/>
  <c r="G17" i="12" s="1"/>
  <c r="D18" i="11" l="1"/>
  <c r="E17" i="11"/>
  <c r="F18" i="12"/>
  <c r="G18" i="12" s="1"/>
  <c r="D19" i="11" l="1"/>
  <c r="E18" i="11"/>
  <c r="F19" i="12"/>
  <c r="G19" i="12" s="1"/>
  <c r="D20" i="11" l="1"/>
  <c r="E19" i="11"/>
  <c r="F20" i="12"/>
  <c r="G20" i="12" s="1"/>
  <c r="D21" i="11" l="1"/>
  <c r="E20" i="11"/>
  <c r="F21" i="12"/>
  <c r="G21" i="12" s="1"/>
  <c r="D22" i="11" l="1"/>
  <c r="E21" i="11"/>
  <c r="F22" i="12"/>
  <c r="G22" i="12" s="1"/>
  <c r="D23" i="11" l="1"/>
  <c r="E22" i="11"/>
  <c r="F23" i="12"/>
  <c r="G23" i="12" s="1"/>
  <c r="D24" i="11" l="1"/>
  <c r="E23" i="11"/>
  <c r="F24" i="12"/>
  <c r="G24" i="12" s="1"/>
  <c r="E24" i="11" l="1"/>
  <c r="D25" i="11"/>
  <c r="F25" i="12"/>
  <c r="G25" i="12" s="1"/>
  <c r="E25" i="11" l="1"/>
  <c r="D26" i="11"/>
  <c r="E26" i="11" s="1"/>
  <c r="F26" i="12"/>
  <c r="G26" i="12" s="1"/>
  <c r="F27" i="12" l="1"/>
  <c r="G27" i="12" s="1"/>
  <c r="F28" i="12" l="1"/>
  <c r="G28" i="12" s="1"/>
  <c r="F29" i="12" l="1"/>
  <c r="G29" i="12" s="1"/>
  <c r="F31" i="12" l="1"/>
  <c r="G31" i="12" s="1"/>
  <c r="F30" i="12"/>
  <c r="G30" i="12" s="1"/>
  <c r="C9" i="9"/>
  <c r="E7" i="10"/>
  <c r="G7" i="10" s="1"/>
  <c r="H7" i="10" s="1"/>
  <c r="E13" i="10"/>
  <c r="G13" i="10" s="1"/>
  <c r="H13" i="10" s="1"/>
  <c r="C15" i="9"/>
  <c r="H2" i="10" l="1"/>
  <c r="F1" i="12" s="1"/>
  <c r="H6" i="12" s="1"/>
  <c r="F2" i="9"/>
  <c r="D15" i="9" s="1"/>
  <c r="H24" i="12" l="1"/>
  <c r="H35" i="12"/>
  <c r="H23" i="12"/>
  <c r="H34" i="12"/>
  <c r="H22" i="12"/>
  <c r="H13" i="12"/>
  <c r="H21" i="12"/>
  <c r="H33" i="12"/>
  <c r="H20" i="12"/>
  <c r="H12" i="12"/>
  <c r="H29" i="12"/>
  <c r="H19" i="12"/>
  <c r="H32" i="12"/>
  <c r="H31" i="12"/>
  <c r="H18" i="12"/>
  <c r="H11" i="12"/>
  <c r="H30" i="12"/>
  <c r="H17" i="12"/>
  <c r="H9" i="12"/>
  <c r="H28" i="12"/>
  <c r="H16" i="12"/>
  <c r="H10" i="12"/>
  <c r="H27" i="12"/>
  <c r="H15" i="12"/>
  <c r="H7" i="12"/>
  <c r="H26" i="12"/>
  <c r="H14" i="12"/>
  <c r="H8" i="12"/>
  <c r="H25" i="12"/>
  <c r="H36" i="12"/>
  <c r="D9" i="9"/>
  <c r="D101" i="9"/>
  <c r="D78" i="9"/>
  <c r="D99" i="9"/>
  <c r="D45" i="9"/>
  <c r="D107" i="9"/>
  <c r="D43" i="9"/>
  <c r="D61" i="9"/>
  <c r="D95" i="9"/>
  <c r="D102" i="9"/>
  <c r="D22" i="9"/>
  <c r="D35" i="9"/>
  <c r="D58" i="9"/>
  <c r="D79" i="9"/>
  <c r="D68" i="9"/>
  <c r="D72" i="9"/>
  <c r="D62" i="9"/>
  <c r="D80" i="9"/>
  <c r="D67" i="9"/>
  <c r="D77" i="9"/>
  <c r="D36" i="9"/>
  <c r="D84" i="9"/>
  <c r="D32" i="9"/>
  <c r="D51" i="9"/>
  <c r="D63" i="9"/>
  <c r="D92" i="9"/>
  <c r="D11" i="9"/>
  <c r="D88" i="9"/>
  <c r="D85" i="9"/>
  <c r="D89" i="9"/>
  <c r="D106" i="9"/>
  <c r="D30" i="9"/>
  <c r="D57" i="9"/>
  <c r="D56" i="9"/>
  <c r="D8" i="9"/>
  <c r="D26" i="9"/>
  <c r="D53" i="9"/>
  <c r="D24" i="9"/>
  <c r="D42" i="9"/>
  <c r="D44" i="9"/>
  <c r="D81" i="9"/>
  <c r="D17" i="9"/>
  <c r="D66" i="9"/>
  <c r="D39" i="9"/>
  <c r="D14" i="9"/>
  <c r="D86" i="9"/>
  <c r="D69" i="9"/>
  <c r="D52" i="9"/>
  <c r="D97" i="9"/>
  <c r="D48" i="9"/>
  <c r="D47" i="9"/>
  <c r="D98" i="9"/>
  <c r="D16" i="9"/>
  <c r="D34" i="9"/>
  <c r="D13" i="9"/>
  <c r="D31" i="9"/>
  <c r="D25" i="9"/>
  <c r="D70" i="9"/>
  <c r="D91" i="9"/>
  <c r="D55" i="9"/>
  <c r="D29" i="9"/>
  <c r="D103" i="9"/>
  <c r="D23" i="9"/>
  <c r="D60" i="9"/>
  <c r="D46" i="9"/>
  <c r="D54" i="9"/>
  <c r="D18" i="9"/>
  <c r="D10" i="9"/>
  <c r="D28" i="9"/>
  <c r="D75" i="9"/>
  <c r="D65" i="9"/>
  <c r="D94" i="9"/>
  <c r="D93" i="9"/>
  <c r="D12" i="9"/>
  <c r="D104" i="9"/>
  <c r="D50" i="9"/>
  <c r="D40" i="9"/>
  <c r="D37" i="9"/>
  <c r="D100" i="9"/>
  <c r="D19" i="9"/>
  <c r="D64" i="9"/>
  <c r="D71" i="9"/>
  <c r="D73" i="9"/>
  <c r="D82" i="9"/>
  <c r="D38" i="9"/>
  <c r="D83" i="9"/>
  <c r="D41" i="9"/>
  <c r="D21" i="9"/>
  <c r="D27" i="9"/>
  <c r="D74" i="9"/>
  <c r="D33" i="9"/>
  <c r="D20" i="9"/>
  <c r="D49" i="9"/>
  <c r="D59" i="9"/>
  <c r="D90" i="9"/>
  <c r="D105" i="9"/>
  <c r="D87" i="9"/>
  <c r="D76" i="9"/>
  <c r="D96" i="9"/>
  <c r="F3" i="9" l="1"/>
</calcChain>
</file>

<file path=xl/sharedStrings.xml><?xml version="1.0" encoding="utf-8"?>
<sst xmlns="http://schemas.openxmlformats.org/spreadsheetml/2006/main" count="147" uniqueCount="81">
  <si>
    <t>Simulation</t>
  </si>
  <si>
    <t>Year</t>
  </si>
  <si>
    <t>Expected Value at the end of 10 years</t>
  </si>
  <si>
    <t>Guranteed Value</t>
  </si>
  <si>
    <t>Guranteed return</t>
  </si>
  <si>
    <t>p.a</t>
  </si>
  <si>
    <t>Fund value lower than Guranteed value?</t>
  </si>
  <si>
    <t>Probability of fund value being lower than guarantee</t>
  </si>
  <si>
    <t>Cost of gurantee</t>
  </si>
  <si>
    <t>Cost of guarantee</t>
  </si>
  <si>
    <t>Discounted Value</t>
  </si>
  <si>
    <t>Deduction Fee</t>
  </si>
  <si>
    <t>&lt;&lt;goal seeked to 20%</t>
  </si>
  <si>
    <t>Total Fund Value</t>
  </si>
  <si>
    <t>Expected Fund Value</t>
  </si>
  <si>
    <t>The expected fund value at the end of the 10 years is lower in v as compared to i</t>
  </si>
  <si>
    <t>However, the probability of the fund value being lower than the guaranteed amount has decreased.</t>
  </si>
  <si>
    <t>This is because now 50% of the fund has been invested in a fixed income instrument which gives a lower but fixed return which is higher than the guaranteed amount.</t>
  </si>
  <si>
    <t>This reduces the variance of returns leading to a lower probability</t>
  </si>
  <si>
    <t>Simulation Number</t>
  </si>
  <si>
    <t>x</t>
  </si>
  <si>
    <t>Repair cost</t>
  </si>
  <si>
    <t>Expected Repair Cost</t>
  </si>
  <si>
    <t>Initial Wealth</t>
  </si>
  <si>
    <t>Wealth after repair</t>
  </si>
  <si>
    <t>Utility</t>
  </si>
  <si>
    <t>Expected Utility</t>
  </si>
  <si>
    <t>Wealth</t>
  </si>
  <si>
    <t>Mr. Camus has a positive marginal utility of wealth for all levels of the wealth</t>
  </si>
  <si>
    <t>However, he demonstrates decreasing marginal utility of wealth</t>
  </si>
  <si>
    <t>The shape of the utility curve tells us that Mr. Camus is risk-averse in nature.</t>
  </si>
  <si>
    <t>This indicates that he values the potential loss of wealth more highly than  potential gain and will reject a fair gamble</t>
  </si>
  <si>
    <t>Premium</t>
  </si>
  <si>
    <t>Wealth after Premium</t>
  </si>
  <si>
    <t>Expected Utility without reinsurance</t>
  </si>
  <si>
    <t>Utitily higher than without reinsurance?</t>
  </si>
  <si>
    <t>Maximum reinsurance Premium</t>
  </si>
  <si>
    <t>Share price</t>
  </si>
  <si>
    <t>Strike price</t>
  </si>
  <si>
    <t>Maturity</t>
  </si>
  <si>
    <t>Risk-free rate</t>
  </si>
  <si>
    <t>Volatility</t>
  </si>
  <si>
    <t>Calculations</t>
  </si>
  <si>
    <t>Present value of strike</t>
  </si>
  <si>
    <r>
      <t>s</t>
    </r>
    <r>
      <rPr>
        <sz val="11"/>
        <color theme="1"/>
        <rFont val="Aptos Narrow"/>
        <family val="2"/>
        <scheme val="minor"/>
      </rPr>
      <t>*t^.5</t>
    </r>
  </si>
  <si>
    <t>d1</t>
  </si>
  <si>
    <t>d2</t>
  </si>
  <si>
    <t>N(d1)</t>
  </si>
  <si>
    <t>N(d2)</t>
  </si>
  <si>
    <t>Option values</t>
  </si>
  <si>
    <t>Option Price</t>
  </si>
  <si>
    <t>Call option</t>
  </si>
  <si>
    <t>Put option</t>
  </si>
  <si>
    <t>The price of both call and put option has increased as compared to i</t>
  </si>
  <si>
    <t>Delta of put option</t>
  </si>
  <si>
    <t>Delta of shares</t>
  </si>
  <si>
    <t>No. of shares</t>
  </si>
  <si>
    <t>No. of put options</t>
  </si>
  <si>
    <t>Put option price</t>
  </si>
  <si>
    <t>Portfolio value</t>
  </si>
  <si>
    <t>Discount factor</t>
  </si>
  <si>
    <t>By put-call parity we have ;</t>
  </si>
  <si>
    <t>C + K*exp(-rt) = S + P</t>
  </si>
  <si>
    <t>Put Price</t>
  </si>
  <si>
    <t>S + P</t>
  </si>
  <si>
    <t>Call Price</t>
  </si>
  <si>
    <t>Hence, from put-call parity we have</t>
  </si>
  <si>
    <t>Cash</t>
  </si>
  <si>
    <t>Delta of call option</t>
  </si>
  <si>
    <t>1- N(d1)</t>
  </si>
  <si>
    <t>Delta signifies the rate of change of the option price with respect to the change in price of the underlying security.</t>
  </si>
  <si>
    <t>An increase in the share price will increase the payoff to a call option buyer and hence the price of the call option. Thus, the delta is positive</t>
  </si>
  <si>
    <t>An increase in the share price will idecrease the payoff to a put option buyer and hence the price of the put option. Thus, the delta is negative</t>
  </si>
  <si>
    <t>Repair cost higher than the Expected cost?</t>
  </si>
  <si>
    <t>Probability</t>
  </si>
  <si>
    <t>Increase in the volatitility of the share has led to an increase in the option prices</t>
  </si>
  <si>
    <t>Alternate Solution</t>
  </si>
  <si>
    <t>The guaranteed value is calculated at a fixed rate of 3% p.a for 10 years leading to a lower value than the values under most of the simulations</t>
  </si>
  <si>
    <t>This is because the investment strategy yields a significantly higher return for most of the years.</t>
  </si>
  <si>
    <t>However, the returns under investment strategy are highly volatile</t>
  </si>
  <si>
    <t>This leads to a lower value in the strategy as comapred to the guaranteed value in approximately ~6% of the mulations.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</si>
</sst>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_-* #,##0_-;\-* #,##0_-;_-* &quot;-&quot;??_-;_-@_-"/>
    <numFmt numFmtId="166" formatCode="0.0000"/>
    <numFmt numFmtId="167" formatCode="_-* #,##0.000_-;\-* #,##0.000_-;_-* &quot;-&quot;??_-;_-@_-"/>
    <numFmt numFmtId="168" formatCode="_ * #,##0.000_ ;_ * \-#,##0.000_ ;_ * &quot;-&quot;??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0070C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10" fontId="0" fillId="0" borderId="0" xfId="0" applyNumberFormat="1"/>
    <xf numFmtId="43" fontId="0" fillId="0" borderId="0" xfId="1" applyFont="1"/>
    <xf numFmtId="0" fontId="2" fillId="0" borderId="1" xfId="0" applyFont="1" applyBorder="1"/>
    <xf numFmtId="0" fontId="0" fillId="0" borderId="1" xfId="0" applyBorder="1"/>
    <xf numFmtId="0" fontId="3" fillId="0" borderId="0" xfId="0" applyFont="1"/>
    <xf numFmtId="0" fontId="0" fillId="0" borderId="1" xfId="0" applyBorder="1" applyAlignment="1">
      <alignment wrapText="1"/>
    </xf>
    <xf numFmtId="164" fontId="2" fillId="0" borderId="1" xfId="0" applyNumberFormat="1" applyFont="1" applyBorder="1"/>
    <xf numFmtId="9" fontId="0" fillId="0" borderId="1" xfId="0" applyNumberFormat="1" applyBorder="1"/>
    <xf numFmtId="9" fontId="2" fillId="0" borderId="1" xfId="0" applyNumberFormat="1" applyFont="1" applyBorder="1"/>
    <xf numFmtId="43" fontId="0" fillId="0" borderId="0" xfId="0" applyNumberFormat="1"/>
    <xf numFmtId="43" fontId="2" fillId="0" borderId="1" xfId="0" applyNumberFormat="1" applyFont="1" applyBorder="1"/>
    <xf numFmtId="43" fontId="0" fillId="0" borderId="1" xfId="1" applyFont="1" applyBorder="1"/>
    <xf numFmtId="0" fontId="2" fillId="0" borderId="0" xfId="0" applyFont="1"/>
    <xf numFmtId="164" fontId="0" fillId="0" borderId="0" xfId="1" applyNumberFormat="1" applyFont="1" applyBorder="1"/>
    <xf numFmtId="0" fontId="4" fillId="0" borderId="0" xfId="0" applyFont="1"/>
    <xf numFmtId="0" fontId="5" fillId="0" borderId="0" xfId="0" applyFont="1"/>
    <xf numFmtId="167" fontId="0" fillId="0" borderId="0" xfId="1" applyNumberFormat="1" applyFont="1"/>
    <xf numFmtId="165" fontId="0" fillId="0" borderId="2" xfId="1" applyNumberFormat="1" applyFont="1" applyBorder="1"/>
    <xf numFmtId="166" fontId="0" fillId="0" borderId="3" xfId="0" applyNumberFormat="1" applyBorder="1"/>
    <xf numFmtId="166" fontId="0" fillId="0" borderId="4" xfId="0" applyNumberFormat="1" applyBorder="1"/>
    <xf numFmtId="165" fontId="0" fillId="0" borderId="5" xfId="1" applyNumberFormat="1" applyFont="1" applyBorder="1"/>
    <xf numFmtId="166" fontId="0" fillId="0" borderId="6" xfId="0" applyNumberFormat="1" applyBorder="1"/>
    <xf numFmtId="166" fontId="0" fillId="0" borderId="7" xfId="0" applyNumberFormat="1" applyBorder="1"/>
    <xf numFmtId="0" fontId="0" fillId="0" borderId="2" xfId="0" applyBorder="1"/>
    <xf numFmtId="0" fontId="5" fillId="0" borderId="3" xfId="0" applyFont="1" applyBorder="1"/>
    <xf numFmtId="0" fontId="0" fillId="0" borderId="3" xfId="0" applyBorder="1"/>
    <xf numFmtId="0" fontId="5" fillId="0" borderId="4" xfId="0" applyFont="1" applyBorder="1"/>
    <xf numFmtId="0" fontId="5" fillId="0" borderId="1" xfId="0" applyFont="1" applyBorder="1"/>
    <xf numFmtId="167" fontId="0" fillId="0" borderId="1" xfId="1" applyNumberFormat="1" applyFont="1" applyBorder="1"/>
    <xf numFmtId="164" fontId="0" fillId="0" borderId="0" xfId="1" applyNumberFormat="1" applyFont="1"/>
    <xf numFmtId="0" fontId="2" fillId="0" borderId="2" xfId="0" applyFont="1" applyBorder="1"/>
    <xf numFmtId="0" fontId="0" fillId="0" borderId="4" xfId="0" applyBorder="1"/>
    <xf numFmtId="164" fontId="0" fillId="3" borderId="8" xfId="1" applyNumberFormat="1" applyFont="1" applyFill="1" applyBorder="1"/>
    <xf numFmtId="164" fontId="0" fillId="3" borderId="2" xfId="1" applyNumberFormat="1" applyFont="1" applyFill="1" applyBorder="1"/>
    <xf numFmtId="164" fontId="0" fillId="3" borderId="9" xfId="1" applyNumberFormat="1" applyFont="1" applyFill="1" applyBorder="1"/>
    <xf numFmtId="164" fontId="0" fillId="3" borderId="3" xfId="1" applyNumberFormat="1" applyFont="1" applyFill="1" applyBorder="1"/>
    <xf numFmtId="164" fontId="0" fillId="3" borderId="10" xfId="1" applyNumberFormat="1" applyFont="1" applyFill="1" applyBorder="1"/>
    <xf numFmtId="164" fontId="0" fillId="3" borderId="4" xfId="1" applyNumberFormat="1" applyFont="1" applyFill="1" applyBorder="1"/>
    <xf numFmtId="43" fontId="0" fillId="4" borderId="2" xfId="1" applyFont="1" applyFill="1" applyBorder="1"/>
    <xf numFmtId="0" fontId="0" fillId="4" borderId="2" xfId="0" applyFill="1" applyBorder="1"/>
    <xf numFmtId="43" fontId="0" fillId="4" borderId="3" xfId="1" applyFont="1" applyFill="1" applyBorder="1"/>
    <xf numFmtId="0" fontId="0" fillId="4" borderId="3" xfId="0" applyFill="1" applyBorder="1"/>
    <xf numFmtId="43" fontId="0" fillId="4" borderId="4" xfId="1" applyFont="1" applyFill="1" applyBorder="1"/>
    <xf numFmtId="0" fontId="0" fillId="4" borderId="4" xfId="0" applyFill="1" applyBorder="1"/>
    <xf numFmtId="0" fontId="4" fillId="0" borderId="1" xfId="0" applyFont="1" applyBorder="1"/>
    <xf numFmtId="43" fontId="2" fillId="0" borderId="1" xfId="1" applyFont="1" applyBorder="1"/>
    <xf numFmtId="0" fontId="6" fillId="0" borderId="0" xfId="0" applyFont="1"/>
    <xf numFmtId="10" fontId="2" fillId="0" borderId="1" xfId="0" applyNumberFormat="1" applyFont="1" applyBorder="1"/>
    <xf numFmtId="0" fontId="2" fillId="0" borderId="1" xfId="0" applyFont="1" applyBorder="1" applyAlignment="1">
      <alignment wrapText="1"/>
    </xf>
    <xf numFmtId="43" fontId="0" fillId="3" borderId="2" xfId="1" applyFont="1" applyFill="1" applyBorder="1"/>
    <xf numFmtId="0" fontId="0" fillId="3" borderId="2" xfId="0" applyFill="1" applyBorder="1"/>
    <xf numFmtId="43" fontId="0" fillId="3" borderId="3" xfId="1" applyFont="1" applyFill="1" applyBorder="1"/>
    <xf numFmtId="0" fontId="0" fillId="3" borderId="3" xfId="0" applyFill="1" applyBorder="1"/>
    <xf numFmtId="43" fontId="0" fillId="3" borderId="4" xfId="1" applyFont="1" applyFill="1" applyBorder="1"/>
    <xf numFmtId="0" fontId="0" fillId="3" borderId="4" xfId="0" applyFill="1" applyBorder="1"/>
    <xf numFmtId="43" fontId="2" fillId="5" borderId="1" xfId="1" applyFont="1" applyFill="1" applyBorder="1"/>
    <xf numFmtId="9" fontId="2" fillId="5" borderId="1" xfId="1" applyNumberFormat="1" applyFont="1" applyFill="1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0" borderId="4" xfId="1" applyNumberFormat="1" applyFont="1" applyBorder="1"/>
    <xf numFmtId="164" fontId="0" fillId="3" borderId="2" xfId="1" applyNumberFormat="1" applyFont="1" applyFill="1" applyBorder="1" applyAlignment="1">
      <alignment wrapText="1"/>
    </xf>
    <xf numFmtId="164" fontId="0" fillId="3" borderId="3" xfId="1" applyNumberFormat="1" applyFont="1" applyFill="1" applyBorder="1" applyAlignment="1">
      <alignment wrapText="1"/>
    </xf>
    <xf numFmtId="164" fontId="0" fillId="3" borderId="4" xfId="1" applyNumberFormat="1" applyFont="1" applyFill="1" applyBorder="1" applyAlignment="1">
      <alignment wrapText="1"/>
    </xf>
    <xf numFmtId="9" fontId="2" fillId="0" borderId="0" xfId="1" applyNumberFormat="1" applyFont="1" applyFill="1" applyBorder="1"/>
    <xf numFmtId="164" fontId="0" fillId="2" borderId="3" xfId="1" applyNumberFormat="1" applyFont="1" applyFill="1" applyBorder="1"/>
    <xf numFmtId="43" fontId="0" fillId="2" borderId="3" xfId="1" applyFont="1" applyFill="1" applyBorder="1"/>
    <xf numFmtId="164" fontId="2" fillId="0" borderId="1" xfId="1" applyNumberFormat="1" applyFont="1" applyBorder="1"/>
    <xf numFmtId="10" fontId="0" fillId="0" borderId="2" xfId="0" applyNumberFormat="1" applyBorder="1"/>
    <xf numFmtId="10" fontId="0" fillId="0" borderId="3" xfId="0" applyNumberFormat="1" applyBorder="1"/>
    <xf numFmtId="10" fontId="0" fillId="0" borderId="4" xfId="0" applyNumberFormat="1" applyBorder="1"/>
    <xf numFmtId="165" fontId="0" fillId="0" borderId="2" xfId="0" applyNumberFormat="1" applyBorder="1"/>
    <xf numFmtId="165" fontId="0" fillId="0" borderId="3" xfId="0" applyNumberFormat="1" applyBorder="1"/>
    <xf numFmtId="168" fontId="2" fillId="0" borderId="1" xfId="1" applyNumberFormat="1" applyFont="1" applyBorder="1"/>
    <xf numFmtId="0" fontId="7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Utility vs Wealth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'Q.2.iii'!$E$5</c:f>
              <c:strCache>
                <c:ptCount val="1"/>
                <c:pt idx="0">
                  <c:v>Utility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'Q.2.iii'!$D$6:$D$26</c:f>
              <c:numCache>
                <c:formatCode>General</c:formatCode>
                <c:ptCount val="21"/>
                <c:pt idx="0">
                  <c:v>0</c:v>
                </c:pt>
                <c:pt idx="1">
                  <c:v>5000</c:v>
                </c:pt>
                <c:pt idx="2">
                  <c:v>10000</c:v>
                </c:pt>
                <c:pt idx="3">
                  <c:v>15000</c:v>
                </c:pt>
                <c:pt idx="4">
                  <c:v>20000</c:v>
                </c:pt>
                <c:pt idx="5">
                  <c:v>25000</c:v>
                </c:pt>
                <c:pt idx="6">
                  <c:v>30000</c:v>
                </c:pt>
                <c:pt idx="7">
                  <c:v>35000</c:v>
                </c:pt>
                <c:pt idx="8">
                  <c:v>40000</c:v>
                </c:pt>
                <c:pt idx="9">
                  <c:v>45000</c:v>
                </c:pt>
                <c:pt idx="10">
                  <c:v>50000</c:v>
                </c:pt>
                <c:pt idx="11">
                  <c:v>55000</c:v>
                </c:pt>
                <c:pt idx="12">
                  <c:v>60000</c:v>
                </c:pt>
                <c:pt idx="13">
                  <c:v>65000</c:v>
                </c:pt>
                <c:pt idx="14">
                  <c:v>70000</c:v>
                </c:pt>
                <c:pt idx="15">
                  <c:v>75000</c:v>
                </c:pt>
                <c:pt idx="16">
                  <c:v>80000</c:v>
                </c:pt>
                <c:pt idx="17">
                  <c:v>85000</c:v>
                </c:pt>
                <c:pt idx="18">
                  <c:v>90000</c:v>
                </c:pt>
                <c:pt idx="19">
                  <c:v>95000</c:v>
                </c:pt>
                <c:pt idx="20">
                  <c:v>100000</c:v>
                </c:pt>
              </c:numCache>
            </c:numRef>
          </c:cat>
          <c:val>
            <c:numRef>
              <c:f>'Q.2.iii'!$E$6:$E$26</c:f>
              <c:numCache>
                <c:formatCode>_(* #,##0.00_);_(* \(#,##0.00\);_(* "-"??_);_(@_)</c:formatCode>
                <c:ptCount val="21"/>
                <c:pt idx="0">
                  <c:v>0</c:v>
                </c:pt>
                <c:pt idx="1">
                  <c:v>70.710678118654755</c:v>
                </c:pt>
                <c:pt idx="2">
                  <c:v>100</c:v>
                </c:pt>
                <c:pt idx="3">
                  <c:v>122.47448713915891</c:v>
                </c:pt>
                <c:pt idx="4">
                  <c:v>141.42135623730951</c:v>
                </c:pt>
                <c:pt idx="5">
                  <c:v>158.11388300841898</c:v>
                </c:pt>
                <c:pt idx="6">
                  <c:v>173.20508075688772</c:v>
                </c:pt>
                <c:pt idx="7">
                  <c:v>187.08286933869707</c:v>
                </c:pt>
                <c:pt idx="8">
                  <c:v>200</c:v>
                </c:pt>
                <c:pt idx="9">
                  <c:v>212.13203435596427</c:v>
                </c:pt>
                <c:pt idx="10">
                  <c:v>223.60679774997897</c:v>
                </c:pt>
                <c:pt idx="11">
                  <c:v>234.52078799117149</c:v>
                </c:pt>
                <c:pt idx="12">
                  <c:v>244.94897427831782</c:v>
                </c:pt>
                <c:pt idx="13">
                  <c:v>254.95097567963924</c:v>
                </c:pt>
                <c:pt idx="14">
                  <c:v>264.57513110645908</c:v>
                </c:pt>
                <c:pt idx="15">
                  <c:v>273.86127875258308</c:v>
                </c:pt>
                <c:pt idx="16">
                  <c:v>282.84271247461902</c:v>
                </c:pt>
                <c:pt idx="17">
                  <c:v>291.54759474226501</c:v>
                </c:pt>
                <c:pt idx="18">
                  <c:v>300</c:v>
                </c:pt>
                <c:pt idx="19">
                  <c:v>308.22070014844883</c:v>
                </c:pt>
                <c:pt idx="20">
                  <c:v>316.22776601683796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28-4509-AAA3-6332D9C453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7245296"/>
        <c:axId val="2117248176"/>
      </c:lineChart>
      <c:catAx>
        <c:axId val="2117245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b="1"/>
                  <a:t>Wealth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7248176"/>
        <c:crosses val="autoZero"/>
        <c:auto val="1"/>
        <c:lblAlgn val="ctr"/>
        <c:lblOffset val="100"/>
        <c:noMultiLvlLbl val="0"/>
      </c:catAx>
      <c:valAx>
        <c:axId val="2117248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b="1"/>
                  <a:t>Utility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7245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15</xdr:col>
      <xdr:colOff>304800</xdr:colOff>
      <xdr:row>15</xdr:row>
      <xdr:rowOff>165100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198868-E86A-4FF8-8619-8AEC56C024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240A5-1809-46FF-AA55-28BE94B7A068}">
  <dimension ref="C3:X104"/>
  <sheetViews>
    <sheetView showGridLines="0" tabSelected="1" zoomScaleNormal="100" workbookViewId="0"/>
  </sheetViews>
  <sheetFormatPr defaultRowHeight="14.5" x14ac:dyDescent="0.35"/>
  <cols>
    <col min="3" max="3" width="13.7265625" bestFit="1" customWidth="1"/>
  </cols>
  <sheetData>
    <row r="3" spans="3:24" x14ac:dyDescent="0.35">
      <c r="D3" s="13" t="s">
        <v>1</v>
      </c>
    </row>
    <row r="4" spans="3:24" x14ac:dyDescent="0.35">
      <c r="C4" s="3" t="s">
        <v>0</v>
      </c>
      <c r="D4" s="3">
        <v>1</v>
      </c>
      <c r="E4" s="3">
        <f>D4+1</f>
        <v>2</v>
      </c>
      <c r="F4" s="3">
        <f t="shared" ref="F4:M4" si="0">E4+1</f>
        <v>3</v>
      </c>
      <c r="G4" s="3">
        <f t="shared" si="0"/>
        <v>4</v>
      </c>
      <c r="H4" s="3">
        <f t="shared" si="0"/>
        <v>5</v>
      </c>
      <c r="I4" s="3">
        <f t="shared" si="0"/>
        <v>6</v>
      </c>
      <c r="J4" s="3">
        <f t="shared" si="0"/>
        <v>7</v>
      </c>
      <c r="K4" s="3">
        <f t="shared" si="0"/>
        <v>8</v>
      </c>
      <c r="L4" s="3">
        <f t="shared" si="0"/>
        <v>9</v>
      </c>
      <c r="M4" s="3">
        <f t="shared" si="0"/>
        <v>10</v>
      </c>
    </row>
    <row r="5" spans="3:24" x14ac:dyDescent="0.35">
      <c r="C5" s="24">
        <v>1</v>
      </c>
      <c r="D5" s="68">
        <v>-3.9300000000000003E-3</v>
      </c>
      <c r="E5" s="68">
        <v>5.7700000000000001E-2</v>
      </c>
      <c r="F5" s="68">
        <v>2.6239999999999999E-2</v>
      </c>
      <c r="G5" s="68">
        <v>-2.2419999999999999E-2</v>
      </c>
      <c r="H5" s="68">
        <v>6.1219999999999997E-2</v>
      </c>
      <c r="I5" s="68">
        <v>0.13922999999999999</v>
      </c>
      <c r="J5" s="68">
        <v>-4.1459999999999997E-2</v>
      </c>
      <c r="K5" s="68">
        <v>-3.5929999999999997E-2</v>
      </c>
      <c r="L5" s="68">
        <v>9.2160000000000006E-2</v>
      </c>
      <c r="M5" s="68">
        <v>-3.3169999999999998E-2</v>
      </c>
      <c r="O5" s="1"/>
      <c r="P5" s="1"/>
      <c r="Q5" s="1"/>
      <c r="R5" s="1"/>
      <c r="S5" s="1"/>
      <c r="T5" s="1"/>
      <c r="U5" s="1"/>
      <c r="V5" s="1"/>
      <c r="W5" s="1"/>
      <c r="X5" s="1"/>
    </row>
    <row r="6" spans="3:24" x14ac:dyDescent="0.35">
      <c r="C6" s="26">
        <f>C5+1</f>
        <v>2</v>
      </c>
      <c r="D6" s="69">
        <v>0.11634</v>
      </c>
      <c r="E6" s="69">
        <v>-4.2029999999999998E-2</v>
      </c>
      <c r="F6" s="69">
        <v>-1.39E-3</v>
      </c>
      <c r="G6" s="69">
        <v>0.10839</v>
      </c>
      <c r="H6" s="69">
        <v>-2.164E-2</v>
      </c>
      <c r="I6" s="69">
        <v>5.9580000000000001E-2</v>
      </c>
      <c r="J6" s="69">
        <v>0.32887</v>
      </c>
      <c r="K6" s="69">
        <v>-1.8530000000000001E-2</v>
      </c>
      <c r="L6" s="69">
        <v>0.18840000000000001</v>
      </c>
      <c r="M6" s="69">
        <v>8.5569999999999993E-2</v>
      </c>
      <c r="O6" s="1"/>
      <c r="P6" s="1"/>
      <c r="Q6" s="1"/>
      <c r="R6" s="1"/>
      <c r="S6" s="1"/>
      <c r="T6" s="1"/>
      <c r="U6" s="1"/>
      <c r="V6" s="1"/>
      <c r="W6" s="1"/>
      <c r="X6" s="1"/>
    </row>
    <row r="7" spans="3:24" x14ac:dyDescent="0.35">
      <c r="C7" s="26">
        <f t="shared" ref="C7:C70" si="1">C6+1</f>
        <v>3</v>
      </c>
      <c r="D7" s="69">
        <v>0.10095999999999999</v>
      </c>
      <c r="E7" s="69">
        <v>3.8370000000000001E-2</v>
      </c>
      <c r="F7" s="69">
        <v>-2.2190000000000001E-2</v>
      </c>
      <c r="G7" s="69">
        <v>3.56E-2</v>
      </c>
      <c r="H7" s="69">
        <v>0.17399000000000001</v>
      </c>
      <c r="I7" s="69">
        <v>4.3659999999999997E-2</v>
      </c>
      <c r="J7" s="69">
        <v>0.12684000000000001</v>
      </c>
      <c r="K7" s="69">
        <v>9.5700000000000004E-3</v>
      </c>
      <c r="L7" s="69">
        <v>0.12533</v>
      </c>
      <c r="M7" s="69">
        <v>0.10005</v>
      </c>
      <c r="O7" s="1"/>
      <c r="P7" s="1"/>
      <c r="Q7" s="1"/>
      <c r="R7" s="1"/>
      <c r="S7" s="1"/>
      <c r="T7" s="1"/>
      <c r="U7" s="1"/>
      <c r="V7" s="1"/>
      <c r="W7" s="1"/>
      <c r="X7" s="1"/>
    </row>
    <row r="8" spans="3:24" x14ac:dyDescent="0.35">
      <c r="C8" s="26">
        <f t="shared" si="1"/>
        <v>4</v>
      </c>
      <c r="D8" s="69">
        <v>1.2290000000000001E-2</v>
      </c>
      <c r="E8" s="69">
        <v>1.1209999999999999E-2</v>
      </c>
      <c r="F8" s="69">
        <v>0.10421999999999999</v>
      </c>
      <c r="G8" s="69">
        <v>7.9100000000000004E-2</v>
      </c>
      <c r="H8" s="69">
        <v>5.6219999999999999E-2</v>
      </c>
      <c r="I8" s="69">
        <v>-1.8780000000000002E-2</v>
      </c>
      <c r="J8" s="69">
        <v>-4.233E-2</v>
      </c>
      <c r="K8" s="69">
        <v>5.8790000000000002E-2</v>
      </c>
      <c r="L8" s="69">
        <v>2.0920000000000001E-2</v>
      </c>
      <c r="M8" s="69">
        <v>6.089E-2</v>
      </c>
      <c r="O8" s="1"/>
      <c r="P8" s="1"/>
      <c r="Q8" s="1"/>
      <c r="R8" s="1"/>
      <c r="S8" s="1"/>
      <c r="T8" s="1"/>
      <c r="U8" s="1"/>
      <c r="V8" s="1"/>
      <c r="W8" s="1"/>
      <c r="X8" s="1"/>
    </row>
    <row r="9" spans="3:24" x14ac:dyDescent="0.35">
      <c r="C9" s="26">
        <f t="shared" si="1"/>
        <v>5</v>
      </c>
      <c r="D9" s="69">
        <v>6.923E-2</v>
      </c>
      <c r="E9" s="69">
        <v>2.7899999999999999E-3</v>
      </c>
      <c r="F9" s="69">
        <v>2.164E-2</v>
      </c>
      <c r="G9" s="69">
        <v>2.4469999999999999E-2</v>
      </c>
      <c r="H9" s="69">
        <v>9.4869999999999996E-2</v>
      </c>
      <c r="I9" s="69">
        <v>5.6779999999999997E-2</v>
      </c>
      <c r="J9" s="69">
        <v>-1.992E-2</v>
      </c>
      <c r="K9" s="69">
        <v>-1.754E-2</v>
      </c>
      <c r="L9" s="69">
        <v>9.8000000000000004E-2</v>
      </c>
      <c r="M9" s="69">
        <v>2.8900000000000002E-3</v>
      </c>
      <c r="O9" s="1"/>
      <c r="P9" s="1"/>
      <c r="Q9" s="1"/>
      <c r="R9" s="1"/>
      <c r="S9" s="1"/>
      <c r="T9" s="1"/>
      <c r="U9" s="1"/>
      <c r="V9" s="1"/>
      <c r="W9" s="1"/>
      <c r="X9" s="1"/>
    </row>
    <row r="10" spans="3:24" x14ac:dyDescent="0.35">
      <c r="C10" s="26">
        <f t="shared" si="1"/>
        <v>6</v>
      </c>
      <c r="D10" s="69">
        <v>8.1920000000000007E-2</v>
      </c>
      <c r="E10" s="69">
        <v>0.12198000000000001</v>
      </c>
      <c r="F10" s="69">
        <v>0.11758</v>
      </c>
      <c r="G10" s="69">
        <v>9.2420000000000002E-2</v>
      </c>
      <c r="H10" s="69">
        <v>0.10186000000000001</v>
      </c>
      <c r="I10" s="69">
        <v>5.7239999999999999E-2</v>
      </c>
      <c r="J10" s="69">
        <v>-4.4929999999999998E-2</v>
      </c>
      <c r="K10" s="69">
        <v>8.5999999999999998E-4</v>
      </c>
      <c r="L10" s="69">
        <v>0.12892999999999999</v>
      </c>
      <c r="M10" s="69">
        <v>1.111E-2</v>
      </c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3:24" x14ac:dyDescent="0.35">
      <c r="C11" s="26">
        <f t="shared" si="1"/>
        <v>7</v>
      </c>
      <c r="D11" s="69">
        <v>-4.9480000000000003E-2</v>
      </c>
      <c r="E11" s="69">
        <v>6.3259999999999997E-2</v>
      </c>
      <c r="F11" s="69">
        <v>5.8819999999999997E-2</v>
      </c>
      <c r="G11" s="69">
        <v>-4.0499999999999998E-3</v>
      </c>
      <c r="H11" s="69">
        <v>7.5819999999999999E-2</v>
      </c>
      <c r="I11" s="69">
        <v>0.10251</v>
      </c>
      <c r="J11" s="69">
        <v>5.008E-2</v>
      </c>
      <c r="K11" s="69">
        <v>5.2859999999999997E-2</v>
      </c>
      <c r="L11" s="69">
        <v>1.089E-2</v>
      </c>
      <c r="M11" s="69">
        <v>0.13089999999999999</v>
      </c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3:24" x14ac:dyDescent="0.35">
      <c r="C12" s="26">
        <f t="shared" si="1"/>
        <v>8</v>
      </c>
      <c r="D12" s="69">
        <v>0.18653</v>
      </c>
      <c r="E12" s="69">
        <v>-2.0590000000000001E-2</v>
      </c>
      <c r="F12" s="69">
        <v>4.1669999999999999E-2</v>
      </c>
      <c r="G12" s="69">
        <v>0.17172000000000001</v>
      </c>
      <c r="H12" s="69">
        <v>0.1595</v>
      </c>
      <c r="I12" s="69">
        <v>0.10717</v>
      </c>
      <c r="J12" s="69">
        <v>0.11837</v>
      </c>
      <c r="K12" s="69">
        <v>-4.5599999999999998E-3</v>
      </c>
      <c r="L12" s="69">
        <v>5.151E-2</v>
      </c>
      <c r="M12" s="69">
        <v>8.7099999999999997E-2</v>
      </c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3:24" x14ac:dyDescent="0.35">
      <c r="C13" s="26">
        <f t="shared" si="1"/>
        <v>9</v>
      </c>
      <c r="D13" s="69">
        <v>0.13472999999999999</v>
      </c>
      <c r="E13" s="69">
        <v>-9.4199999999999996E-3</v>
      </c>
      <c r="F13" s="69">
        <v>7.3080000000000006E-2</v>
      </c>
      <c r="G13" s="69">
        <v>0.13800999999999999</v>
      </c>
      <c r="H13" s="69">
        <v>2.6429999999999999E-2</v>
      </c>
      <c r="I13" s="69">
        <v>5.9409999999999998E-2</v>
      </c>
      <c r="J13" s="69">
        <v>7.3200000000000001E-2</v>
      </c>
      <c r="K13" s="69">
        <v>-3.7069999999999999E-2</v>
      </c>
      <c r="L13" s="69">
        <v>5.5719999999999999E-2</v>
      </c>
      <c r="M13" s="69">
        <v>0.1399</v>
      </c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3:24" x14ac:dyDescent="0.35">
      <c r="C14" s="26">
        <f t="shared" si="1"/>
        <v>10</v>
      </c>
      <c r="D14" s="69">
        <v>0.14713000000000001</v>
      </c>
      <c r="E14" s="69">
        <v>4.4970000000000003E-2</v>
      </c>
      <c r="F14" s="69">
        <v>7.4690000000000006E-2</v>
      </c>
      <c r="G14" s="69">
        <v>-1.47E-3</v>
      </c>
      <c r="H14" s="69">
        <v>0.10172</v>
      </c>
      <c r="I14" s="69">
        <v>8.7359999999999993E-2</v>
      </c>
      <c r="J14" s="69">
        <v>5.987E-2</v>
      </c>
      <c r="K14" s="69">
        <v>-4.36E-2</v>
      </c>
      <c r="L14" s="69">
        <v>5.9409999999999998E-2</v>
      </c>
      <c r="M14" s="69">
        <v>7.9570000000000002E-2</v>
      </c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3:24" x14ac:dyDescent="0.35">
      <c r="C15" s="26">
        <f t="shared" si="1"/>
        <v>11</v>
      </c>
      <c r="D15" s="69">
        <v>4.2029999999999998E-2</v>
      </c>
      <c r="E15" s="69">
        <v>3.9500000000000004E-3</v>
      </c>
      <c r="F15" s="69">
        <v>9.2670000000000002E-2</v>
      </c>
      <c r="G15" s="69">
        <v>8.6209999999999995E-2</v>
      </c>
      <c r="H15" s="69">
        <v>0.11345</v>
      </c>
      <c r="I15" s="69">
        <v>0.13436000000000001</v>
      </c>
      <c r="J15" s="69">
        <v>0.28012999999999999</v>
      </c>
      <c r="K15" s="69">
        <v>0.11206000000000001</v>
      </c>
      <c r="L15" s="69">
        <v>4.4089999999999997E-2</v>
      </c>
      <c r="M15" s="69">
        <v>0.12892999999999999</v>
      </c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3:24" x14ac:dyDescent="0.35">
      <c r="C16" s="26">
        <f t="shared" si="1"/>
        <v>12</v>
      </c>
      <c r="D16" s="69">
        <v>6.0769999999999998E-2</v>
      </c>
      <c r="E16" s="69">
        <v>-1.5800000000000002E-2</v>
      </c>
      <c r="F16" s="69">
        <v>0.14108000000000001</v>
      </c>
      <c r="G16" s="69">
        <v>8.4000000000000005E-2</v>
      </c>
      <c r="H16" s="69">
        <v>6.948E-2</v>
      </c>
      <c r="I16" s="69">
        <v>0.13550999999999999</v>
      </c>
      <c r="J16" s="69">
        <v>0.25361</v>
      </c>
      <c r="K16" s="69">
        <v>7.0819999999999994E-2</v>
      </c>
      <c r="L16" s="69">
        <v>-3.8219999999999997E-2</v>
      </c>
      <c r="M16" s="69">
        <v>0.1022</v>
      </c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3:24" x14ac:dyDescent="0.35">
      <c r="C17" s="26">
        <f t="shared" si="1"/>
        <v>13</v>
      </c>
      <c r="D17" s="69">
        <v>0.16864999999999999</v>
      </c>
      <c r="E17" s="69">
        <v>5.135E-2</v>
      </c>
      <c r="F17" s="69">
        <v>7.7160000000000006E-2</v>
      </c>
      <c r="G17" s="69">
        <v>7.2559999999999999E-2</v>
      </c>
      <c r="H17" s="69">
        <v>5.679E-2</v>
      </c>
      <c r="I17" s="69">
        <v>4.5940000000000002E-2</v>
      </c>
      <c r="J17" s="69">
        <v>0.16117000000000001</v>
      </c>
      <c r="K17" s="69">
        <v>8.3979999999999999E-2</v>
      </c>
      <c r="L17" s="69">
        <v>6.7809999999999995E-2</v>
      </c>
      <c r="M17" s="69">
        <v>0.10811</v>
      </c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3:24" x14ac:dyDescent="0.35">
      <c r="C18" s="26">
        <f t="shared" si="1"/>
        <v>14</v>
      </c>
      <c r="D18" s="69">
        <v>8.8749999999999996E-2</v>
      </c>
      <c r="E18" s="69">
        <v>7.1889999999999996E-2</v>
      </c>
      <c r="F18" s="69">
        <v>9.4339999999999993E-2</v>
      </c>
      <c r="G18" s="69">
        <v>7.1199999999999999E-2</v>
      </c>
      <c r="H18" s="69">
        <v>0.1658</v>
      </c>
      <c r="I18" s="69">
        <v>-2.026E-2</v>
      </c>
      <c r="J18" s="69">
        <v>5.1459999999999999E-2</v>
      </c>
      <c r="K18" s="69">
        <v>8.4830000000000003E-2</v>
      </c>
      <c r="L18" s="69">
        <v>5.679E-2</v>
      </c>
      <c r="M18" s="69">
        <v>0.14671000000000001</v>
      </c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3:24" x14ac:dyDescent="0.35">
      <c r="C19" s="26">
        <f t="shared" si="1"/>
        <v>15</v>
      </c>
      <c r="D19" s="69">
        <v>-4.7050000000000002E-2</v>
      </c>
      <c r="E19" s="69">
        <v>-3.1480000000000001E-2</v>
      </c>
      <c r="F19" s="69">
        <v>5.8360000000000002E-2</v>
      </c>
      <c r="G19" s="69">
        <v>-2.027E-2</v>
      </c>
      <c r="H19" s="69">
        <v>-1.873E-2</v>
      </c>
      <c r="I19" s="69">
        <v>0.19336999999999999</v>
      </c>
      <c r="J19" s="69">
        <v>1.307E-2</v>
      </c>
      <c r="K19" s="69">
        <v>-4.8649999999999999E-2</v>
      </c>
      <c r="L19" s="69">
        <v>0.10764</v>
      </c>
      <c r="M19" s="69">
        <v>4.4119999999999999E-2</v>
      </c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3:24" x14ac:dyDescent="0.35">
      <c r="C20" s="26">
        <f t="shared" si="1"/>
        <v>16</v>
      </c>
      <c r="D20" s="69">
        <v>6.4310000000000006E-2</v>
      </c>
      <c r="E20" s="69">
        <v>3.041E-2</v>
      </c>
      <c r="F20" s="69">
        <v>-3.9140000000000001E-2</v>
      </c>
      <c r="G20" s="69">
        <v>-1.609E-2</v>
      </c>
      <c r="H20" s="69">
        <v>3.1060000000000001E-2</v>
      </c>
      <c r="I20" s="69">
        <v>0.12989000000000001</v>
      </c>
      <c r="J20" s="69">
        <v>0.13771</v>
      </c>
      <c r="K20" s="69">
        <v>0.11466</v>
      </c>
      <c r="L20" s="69">
        <v>0.11</v>
      </c>
      <c r="M20" s="69">
        <v>0.19819000000000001</v>
      </c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3:24" x14ac:dyDescent="0.35">
      <c r="C21" s="26">
        <f t="shared" si="1"/>
        <v>17</v>
      </c>
      <c r="D21" s="69">
        <v>-3.3029999999999997E-2</v>
      </c>
      <c r="E21" s="69">
        <v>6.053E-2</v>
      </c>
      <c r="F21" s="69">
        <v>5.6300000000000003E-2</v>
      </c>
      <c r="G21" s="69">
        <v>-1.125E-2</v>
      </c>
      <c r="H21" s="69">
        <v>0.1515</v>
      </c>
      <c r="I21" s="69">
        <v>-6.94E-3</v>
      </c>
      <c r="J21" s="69">
        <v>0.12978000000000001</v>
      </c>
      <c r="K21" s="69">
        <v>1.4149999999999999E-2</v>
      </c>
      <c r="L21" s="69">
        <v>-3.934E-2</v>
      </c>
      <c r="M21" s="69">
        <v>-1.3950000000000001E-2</v>
      </c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3:24" x14ac:dyDescent="0.35">
      <c r="C22" s="26">
        <f t="shared" si="1"/>
        <v>18</v>
      </c>
      <c r="D22" s="69">
        <v>-4.9610000000000001E-2</v>
      </c>
      <c r="E22" s="69">
        <v>-3.218E-2</v>
      </c>
      <c r="F22" s="69">
        <v>0.16011</v>
      </c>
      <c r="G22" s="69">
        <v>-4.0820000000000002E-2</v>
      </c>
      <c r="H22" s="69">
        <v>0.18456</v>
      </c>
      <c r="I22" s="69">
        <v>0.25439000000000001</v>
      </c>
      <c r="J22" s="69">
        <v>0.12792000000000001</v>
      </c>
      <c r="K22" s="69">
        <v>9.9180000000000004E-2</v>
      </c>
      <c r="L22" s="69">
        <v>7.5109999999999996E-2</v>
      </c>
      <c r="M22" s="69">
        <v>6.9089999999999999E-2</v>
      </c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3:24" x14ac:dyDescent="0.35">
      <c r="C23" s="26">
        <f t="shared" si="1"/>
        <v>19</v>
      </c>
      <c r="D23" s="69">
        <v>2.716E-2</v>
      </c>
      <c r="E23" s="69">
        <v>0.15074000000000001</v>
      </c>
      <c r="F23" s="69">
        <v>6.0720000000000003E-2</v>
      </c>
      <c r="G23" s="69">
        <v>0.14662</v>
      </c>
      <c r="H23" s="69">
        <v>5.8360000000000002E-2</v>
      </c>
      <c r="I23" s="69">
        <v>4.539E-2</v>
      </c>
      <c r="J23" s="69">
        <v>0.19416</v>
      </c>
      <c r="K23" s="69">
        <v>0.11242000000000001</v>
      </c>
      <c r="L23" s="69">
        <v>0.19131000000000001</v>
      </c>
      <c r="M23" s="69">
        <v>8.9969999999999994E-2</v>
      </c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3:24" x14ac:dyDescent="0.35">
      <c r="C24" s="26">
        <f t="shared" si="1"/>
        <v>20</v>
      </c>
      <c r="D24" s="69">
        <v>0.25585999999999998</v>
      </c>
      <c r="E24" s="69">
        <v>5.8049999999999997E-2</v>
      </c>
      <c r="F24" s="69">
        <v>3.4000000000000002E-4</v>
      </c>
      <c r="G24" s="69">
        <v>0.14580000000000001</v>
      </c>
      <c r="H24" s="69">
        <v>5.8430000000000003E-2</v>
      </c>
      <c r="I24" s="69">
        <v>0.25391000000000002</v>
      </c>
      <c r="J24" s="69">
        <v>0.10678</v>
      </c>
      <c r="K24" s="69">
        <v>0.11385000000000001</v>
      </c>
      <c r="L24" s="69">
        <v>-1.554E-2</v>
      </c>
      <c r="M24" s="69">
        <v>-2.0459999999999999E-2</v>
      </c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3:24" x14ac:dyDescent="0.35">
      <c r="C25" s="26">
        <f t="shared" si="1"/>
        <v>21</v>
      </c>
      <c r="D25" s="69">
        <v>2.1129999999999999E-2</v>
      </c>
      <c r="E25" s="69">
        <v>1.477E-2</v>
      </c>
      <c r="F25" s="69">
        <v>8.2720000000000002E-2</v>
      </c>
      <c r="G25" s="69">
        <v>8.516E-2</v>
      </c>
      <c r="H25" s="69">
        <v>0.15134</v>
      </c>
      <c r="I25" s="69">
        <v>5.8819999999999997E-2</v>
      </c>
      <c r="J25" s="69">
        <v>-3.6130000000000002E-2</v>
      </c>
      <c r="K25" s="69">
        <v>2.5229999999999999E-2</v>
      </c>
      <c r="L25" s="69">
        <v>1.0410000000000001E-2</v>
      </c>
      <c r="M25" s="69">
        <v>0.16675999999999999</v>
      </c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3:24" x14ac:dyDescent="0.35">
      <c r="C26" s="26">
        <f t="shared" si="1"/>
        <v>22</v>
      </c>
      <c r="D26" s="69">
        <v>6.5559999999999993E-2</v>
      </c>
      <c r="E26" s="69">
        <v>6.2230000000000001E-2</v>
      </c>
      <c r="F26" s="69">
        <v>4.8329999999999998E-2</v>
      </c>
      <c r="G26" s="69">
        <v>0.10921</v>
      </c>
      <c r="H26" s="69">
        <v>7.4230000000000004E-2</v>
      </c>
      <c r="I26" s="69">
        <v>4.4679999999999997E-2</v>
      </c>
      <c r="J26" s="69">
        <v>-1.8689999999999998E-2</v>
      </c>
      <c r="K26" s="69">
        <v>5.3780000000000001E-2</v>
      </c>
      <c r="L26" s="69">
        <v>6.7199999999999996E-2</v>
      </c>
      <c r="M26" s="69">
        <v>0.15254000000000001</v>
      </c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3:24" x14ac:dyDescent="0.35">
      <c r="C27" s="26">
        <f t="shared" si="1"/>
        <v>23</v>
      </c>
      <c r="D27" s="69">
        <v>3.083E-2</v>
      </c>
      <c r="E27" s="69">
        <v>8.6940000000000003E-2</v>
      </c>
      <c r="F27" s="69">
        <v>0.10487</v>
      </c>
      <c r="G27" s="69">
        <v>7.5900000000000004E-3</v>
      </c>
      <c r="H27" s="69">
        <v>0.12103</v>
      </c>
      <c r="I27" s="69">
        <v>0.12761</v>
      </c>
      <c r="J27" s="69">
        <v>-6.5700000000000003E-3</v>
      </c>
      <c r="K27" s="69">
        <v>9.6329999999999999E-2</v>
      </c>
      <c r="L27" s="69">
        <v>0.21534</v>
      </c>
      <c r="M27" s="69">
        <v>5.3089999999999998E-2</v>
      </c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3:24" x14ac:dyDescent="0.35">
      <c r="C28" s="26">
        <f t="shared" si="1"/>
        <v>24</v>
      </c>
      <c r="D28" s="69">
        <v>-4.3549999999999998E-2</v>
      </c>
      <c r="E28" s="69">
        <v>-2.1399999999999999E-2</v>
      </c>
      <c r="F28" s="69">
        <v>-4.6289999999999998E-2</v>
      </c>
      <c r="G28" s="69">
        <v>0.11187</v>
      </c>
      <c r="H28" s="69">
        <v>0.16888</v>
      </c>
      <c r="I28" s="69">
        <v>5.5149999999999998E-2</v>
      </c>
      <c r="J28" s="69">
        <v>0.17449000000000001</v>
      </c>
      <c r="K28" s="69">
        <v>3.0939999999999999E-2</v>
      </c>
      <c r="L28" s="69">
        <v>0.12417</v>
      </c>
      <c r="M28" s="69">
        <v>9.6519999999999995E-2</v>
      </c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3:24" x14ac:dyDescent="0.35">
      <c r="C29" s="26">
        <f t="shared" si="1"/>
        <v>25</v>
      </c>
      <c r="D29" s="69">
        <v>-2.2370000000000001E-2</v>
      </c>
      <c r="E29" s="69">
        <v>-4.8320000000000002E-2</v>
      </c>
      <c r="F29" s="69">
        <v>0.13769000000000001</v>
      </c>
      <c r="G29" s="69">
        <v>5.5350000000000003E-2</v>
      </c>
      <c r="H29" s="69">
        <v>6.2670000000000003E-2</v>
      </c>
      <c r="I29" s="69">
        <v>7.9350000000000004E-2</v>
      </c>
      <c r="J29" s="69">
        <v>9.4820000000000002E-2</v>
      </c>
      <c r="K29" s="69">
        <v>4.7849999999999997E-2</v>
      </c>
      <c r="L29" s="69">
        <v>1.9529999999999999E-2</v>
      </c>
      <c r="M29" s="69">
        <v>5.4269999999999999E-2</v>
      </c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3:24" x14ac:dyDescent="0.35">
      <c r="C30" s="26">
        <f t="shared" si="1"/>
        <v>26</v>
      </c>
      <c r="D30" s="69">
        <v>0.27610000000000001</v>
      </c>
      <c r="E30" s="69">
        <v>-1.8110000000000001E-2</v>
      </c>
      <c r="F30" s="69">
        <v>5.935E-2</v>
      </c>
      <c r="G30" s="69">
        <v>3.8929999999999999E-2</v>
      </c>
      <c r="H30" s="69">
        <v>-4.9239999999999999E-2</v>
      </c>
      <c r="I30" s="69">
        <v>0.1007</v>
      </c>
      <c r="J30" s="69">
        <v>5.8040000000000001E-2</v>
      </c>
      <c r="K30" s="69">
        <v>-4.5859999999999998E-2</v>
      </c>
      <c r="L30" s="69">
        <v>-6.3400000000000001E-3</v>
      </c>
      <c r="M30" s="69">
        <v>3.8920000000000003E-2</v>
      </c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3:24" x14ac:dyDescent="0.35">
      <c r="C31" s="26">
        <f t="shared" si="1"/>
        <v>27</v>
      </c>
      <c r="D31" s="69">
        <v>6.4680000000000001E-2</v>
      </c>
      <c r="E31" s="69">
        <v>4.4819999999999999E-2</v>
      </c>
      <c r="F31" s="69">
        <v>1.874E-2</v>
      </c>
      <c r="G31" s="69">
        <v>0.20075999999999999</v>
      </c>
      <c r="H31" s="69">
        <v>0.16808999999999999</v>
      </c>
      <c r="I31" s="69">
        <v>0.19436999999999999</v>
      </c>
      <c r="J31" s="69">
        <v>2.7799999999999998E-2</v>
      </c>
      <c r="K31" s="69">
        <v>6.0350000000000001E-2</v>
      </c>
      <c r="L31" s="69">
        <v>6.837E-2</v>
      </c>
      <c r="M31" s="69">
        <v>5.0549999999999998E-2</v>
      </c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3:24" x14ac:dyDescent="0.35">
      <c r="C32" s="26">
        <f t="shared" si="1"/>
        <v>28</v>
      </c>
      <c r="D32" s="69">
        <v>-1.04E-2</v>
      </c>
      <c r="E32" s="69">
        <v>0.11002000000000001</v>
      </c>
      <c r="F32" s="69">
        <v>-2.3980000000000001E-2</v>
      </c>
      <c r="G32" s="69">
        <v>7.6310000000000003E-2</v>
      </c>
      <c r="H32" s="69">
        <v>6.5890000000000004E-2</v>
      </c>
      <c r="I32" s="69">
        <v>-4.7300000000000002E-2</v>
      </c>
      <c r="J32" s="69">
        <v>5.4949999999999999E-2</v>
      </c>
      <c r="K32" s="69">
        <v>0.12472999999999999</v>
      </c>
      <c r="L32" s="69">
        <v>2.6780000000000002E-2</v>
      </c>
      <c r="M32" s="69">
        <v>4.5960000000000001E-2</v>
      </c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3:24" x14ac:dyDescent="0.35">
      <c r="C33" s="26">
        <f t="shared" si="1"/>
        <v>29</v>
      </c>
      <c r="D33" s="69">
        <v>0.15695000000000001</v>
      </c>
      <c r="E33" s="69">
        <v>1.027E-2</v>
      </c>
      <c r="F33" s="69">
        <v>0.10466</v>
      </c>
      <c r="G33" s="69">
        <v>6.8199999999999997E-2</v>
      </c>
      <c r="H33" s="69">
        <v>0.14659</v>
      </c>
      <c r="I33" s="69">
        <v>7.5770000000000004E-2</v>
      </c>
      <c r="J33" s="69">
        <v>8.1099999999999992E-3</v>
      </c>
      <c r="K33" s="69">
        <v>0.16483999999999999</v>
      </c>
      <c r="L33" s="69">
        <v>7.4079999999999993E-2</v>
      </c>
      <c r="M33" s="69">
        <v>0.11105</v>
      </c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3:24" x14ac:dyDescent="0.35">
      <c r="C34" s="26">
        <f t="shared" si="1"/>
        <v>30</v>
      </c>
      <c r="D34" s="69">
        <v>6.8669999999999995E-2</v>
      </c>
      <c r="E34" s="69">
        <v>0.16481000000000001</v>
      </c>
      <c r="F34" s="69">
        <v>0.23293</v>
      </c>
      <c r="G34" s="69">
        <v>0.10815</v>
      </c>
      <c r="H34" s="69">
        <v>0.16846</v>
      </c>
      <c r="I34" s="69">
        <v>6.8529999999999994E-2</v>
      </c>
      <c r="J34" s="69">
        <v>4.0340000000000001E-2</v>
      </c>
      <c r="K34" s="69">
        <v>-3.9649999999999998E-2</v>
      </c>
      <c r="L34" s="69">
        <v>-2.1930000000000002E-2</v>
      </c>
      <c r="M34" s="69">
        <v>0.12687999999999999</v>
      </c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3:24" x14ac:dyDescent="0.35">
      <c r="C35" s="26">
        <f t="shared" si="1"/>
        <v>31</v>
      </c>
      <c r="D35" s="69">
        <v>0.21168999999999999</v>
      </c>
      <c r="E35" s="69">
        <v>-9.41E-3</v>
      </c>
      <c r="F35" s="69">
        <v>0.27199000000000001</v>
      </c>
      <c r="G35" s="69">
        <v>4.4350000000000001E-2</v>
      </c>
      <c r="H35" s="69">
        <v>0.16051000000000001</v>
      </c>
      <c r="I35" s="69">
        <v>0.21193000000000001</v>
      </c>
      <c r="J35" s="69">
        <v>-3.2620000000000003E-2</v>
      </c>
      <c r="K35" s="69">
        <v>-3.4169999999999999E-2</v>
      </c>
      <c r="L35" s="69">
        <v>4.3920000000000001E-2</v>
      </c>
      <c r="M35" s="69">
        <v>-3.4779999999999998E-2</v>
      </c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3:24" x14ac:dyDescent="0.35">
      <c r="C36" s="26">
        <f t="shared" si="1"/>
        <v>32</v>
      </c>
      <c r="D36" s="69">
        <v>9.7739999999999994E-2</v>
      </c>
      <c r="E36" s="69">
        <v>-2.3640000000000001E-2</v>
      </c>
      <c r="F36" s="69">
        <v>-4.9840000000000002E-2</v>
      </c>
      <c r="G36" s="69">
        <v>0.14735999999999999</v>
      </c>
      <c r="H36" s="69">
        <v>0.12234</v>
      </c>
      <c r="I36" s="69">
        <v>0.14047000000000001</v>
      </c>
      <c r="J36" s="69">
        <v>7.954E-2</v>
      </c>
      <c r="K36" s="69">
        <v>5.7009999999999998E-2</v>
      </c>
      <c r="L36" s="69">
        <v>0.20859</v>
      </c>
      <c r="M36" s="69">
        <v>0.15509000000000001</v>
      </c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3:24" x14ac:dyDescent="0.35">
      <c r="C37" s="26">
        <f t="shared" si="1"/>
        <v>33</v>
      </c>
      <c r="D37" s="69">
        <v>-5.4900000000000001E-3</v>
      </c>
      <c r="E37" s="69">
        <v>6.343E-2</v>
      </c>
      <c r="F37" s="69">
        <v>0.24209</v>
      </c>
      <c r="G37" s="69">
        <v>-1.8089999999999998E-2</v>
      </c>
      <c r="H37" s="69">
        <v>0.15987000000000001</v>
      </c>
      <c r="I37" s="69">
        <v>7.0300000000000001E-2</v>
      </c>
      <c r="J37" s="69">
        <v>-4.8120000000000003E-2</v>
      </c>
      <c r="K37" s="69">
        <v>0.10401000000000001</v>
      </c>
      <c r="L37" s="69">
        <v>0.12103</v>
      </c>
      <c r="M37" s="69">
        <v>6.4930000000000002E-2</v>
      </c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3:24" x14ac:dyDescent="0.35">
      <c r="C38" s="26">
        <f t="shared" si="1"/>
        <v>34</v>
      </c>
      <c r="D38" s="69">
        <v>0.16023000000000001</v>
      </c>
      <c r="E38" s="69">
        <v>2.8309999999999998E-2</v>
      </c>
      <c r="F38" s="69">
        <v>0.13774</v>
      </c>
      <c r="G38" s="69">
        <v>2.8729999999999999E-2</v>
      </c>
      <c r="H38" s="69">
        <v>-1.333E-2</v>
      </c>
      <c r="I38" s="69">
        <v>0.129</v>
      </c>
      <c r="J38" s="69">
        <v>9.9750000000000005E-2</v>
      </c>
      <c r="K38" s="69">
        <v>5.9089999999999997E-2</v>
      </c>
      <c r="L38" s="69">
        <v>4.4659999999999998E-2</v>
      </c>
      <c r="M38" s="69">
        <v>7.4929999999999997E-2</v>
      </c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3:24" x14ac:dyDescent="0.35">
      <c r="C39" s="26">
        <f t="shared" si="1"/>
        <v>35</v>
      </c>
      <c r="D39" s="69">
        <v>0.11086</v>
      </c>
      <c r="E39" s="69">
        <v>-3.0599999999999999E-2</v>
      </c>
      <c r="F39" s="69">
        <v>7.7740000000000004E-2</v>
      </c>
      <c r="G39" s="69">
        <v>4.181E-2</v>
      </c>
      <c r="H39" s="69">
        <v>-3.1350000000000003E-2</v>
      </c>
      <c r="I39" s="69">
        <v>5.2780000000000001E-2</v>
      </c>
      <c r="J39" s="69">
        <v>8.6400000000000001E-3</v>
      </c>
      <c r="K39" s="69">
        <v>-3.6330000000000001E-2</v>
      </c>
      <c r="L39" s="69">
        <v>6.9389999999999993E-2</v>
      </c>
      <c r="M39" s="69">
        <v>2.802E-2</v>
      </c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3:24" x14ac:dyDescent="0.35">
      <c r="C40" s="26">
        <f t="shared" si="1"/>
        <v>36</v>
      </c>
      <c r="D40" s="69">
        <v>6.9320000000000007E-2</v>
      </c>
      <c r="E40" s="69">
        <v>2.7349999999999999E-2</v>
      </c>
      <c r="F40" s="69">
        <v>0.13366</v>
      </c>
      <c r="G40" s="69">
        <v>-2.036E-2</v>
      </c>
      <c r="H40" s="69">
        <v>1.389E-2</v>
      </c>
      <c r="I40" s="69">
        <v>8.115E-2</v>
      </c>
      <c r="J40" s="69">
        <v>0.1532</v>
      </c>
      <c r="K40" s="69">
        <v>7.1749999999999994E-2</v>
      </c>
      <c r="L40" s="69">
        <v>9.3189999999999995E-2</v>
      </c>
      <c r="M40" s="69">
        <v>-2.3630000000000002E-2</v>
      </c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3:24" x14ac:dyDescent="0.35">
      <c r="C41" s="26">
        <f t="shared" si="1"/>
        <v>37</v>
      </c>
      <c r="D41" s="69">
        <v>0.15393000000000001</v>
      </c>
      <c r="E41" s="69">
        <v>8.4500000000000006E-2</v>
      </c>
      <c r="F41" s="69">
        <v>8.8500000000000002E-3</v>
      </c>
      <c r="G41" s="69">
        <v>2.324E-2</v>
      </c>
      <c r="H41" s="69">
        <v>2.095E-2</v>
      </c>
      <c r="I41" s="69">
        <v>0.11663999999999999</v>
      </c>
      <c r="J41" s="69">
        <v>-3.6249999999999998E-2</v>
      </c>
      <c r="K41" s="69">
        <v>2.1129999999999999E-2</v>
      </c>
      <c r="L41" s="69">
        <v>-1.231E-2</v>
      </c>
      <c r="M41" s="69">
        <v>-4.4080000000000001E-2</v>
      </c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3:24" x14ac:dyDescent="0.35">
      <c r="C42" s="26">
        <f t="shared" si="1"/>
        <v>38</v>
      </c>
      <c r="D42" s="69">
        <v>-3.9419999999999997E-2</v>
      </c>
      <c r="E42" s="69">
        <v>6.5939999999999999E-2</v>
      </c>
      <c r="F42" s="69">
        <v>-1.0160000000000001E-2</v>
      </c>
      <c r="G42" s="69">
        <v>8.3449999999999996E-2</v>
      </c>
      <c r="H42" s="69">
        <v>5.2359999999999997E-2</v>
      </c>
      <c r="I42" s="69">
        <v>0.14666999999999999</v>
      </c>
      <c r="J42" s="69">
        <v>1.031E-2</v>
      </c>
      <c r="K42" s="69">
        <v>5.083E-2</v>
      </c>
      <c r="L42" s="69">
        <v>4.6589999999999999E-2</v>
      </c>
      <c r="M42" s="69">
        <v>-1.848E-2</v>
      </c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3:24" x14ac:dyDescent="0.35">
      <c r="C43" s="26">
        <f t="shared" si="1"/>
        <v>39</v>
      </c>
      <c r="D43" s="69">
        <v>0.1651</v>
      </c>
      <c r="E43" s="69">
        <v>4.3430000000000003E-2</v>
      </c>
      <c r="F43" s="69">
        <v>8.6739999999999998E-2</v>
      </c>
      <c r="G43" s="69">
        <v>-3.7780000000000001E-2</v>
      </c>
      <c r="H43" s="69">
        <v>3.5540000000000002E-2</v>
      </c>
      <c r="I43" s="69">
        <v>4.5379999999999997E-2</v>
      </c>
      <c r="J43" s="69">
        <v>-7.0099999999999997E-3</v>
      </c>
      <c r="K43" s="69">
        <v>4.2810000000000001E-2</v>
      </c>
      <c r="L43" s="69">
        <v>6.3890000000000002E-2</v>
      </c>
      <c r="M43" s="69">
        <v>7.9850000000000004E-2</v>
      </c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3:24" x14ac:dyDescent="0.35">
      <c r="C44" s="26">
        <f t="shared" si="1"/>
        <v>40</v>
      </c>
      <c r="D44" s="69">
        <v>0.18526000000000001</v>
      </c>
      <c r="E44" s="69">
        <v>4.5629999999999997E-2</v>
      </c>
      <c r="F44" s="69">
        <v>0.11654</v>
      </c>
      <c r="G44" s="69">
        <v>2.1350000000000001E-2</v>
      </c>
      <c r="H44" s="69">
        <v>5.4179999999999999E-2</v>
      </c>
      <c r="I44" s="69">
        <v>0.16078000000000001</v>
      </c>
      <c r="J44" s="69">
        <v>0.10097</v>
      </c>
      <c r="K44" s="69">
        <v>0.13017999999999999</v>
      </c>
      <c r="L44" s="69">
        <v>1.048E-2</v>
      </c>
      <c r="M44" s="69">
        <v>-2.0060000000000001E-2</v>
      </c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3:24" x14ac:dyDescent="0.35">
      <c r="C45" s="26">
        <f t="shared" si="1"/>
        <v>41</v>
      </c>
      <c r="D45" s="69">
        <v>-4.6929999999999999E-2</v>
      </c>
      <c r="E45" s="69">
        <v>4.6260000000000003E-2</v>
      </c>
      <c r="F45" s="69">
        <v>0.10692</v>
      </c>
      <c r="G45" s="69">
        <v>0.12021</v>
      </c>
      <c r="H45" s="69">
        <v>5.185E-2</v>
      </c>
      <c r="I45" s="69">
        <v>8.1780000000000005E-2</v>
      </c>
      <c r="J45" s="69">
        <v>-2.1149999999999999E-2</v>
      </c>
      <c r="K45" s="69">
        <v>7.6100000000000001E-2</v>
      </c>
      <c r="L45" s="69">
        <v>0.12625</v>
      </c>
      <c r="M45" s="69">
        <v>1.132E-2</v>
      </c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3:24" x14ac:dyDescent="0.35">
      <c r="C46" s="26">
        <f t="shared" si="1"/>
        <v>42</v>
      </c>
      <c r="D46" s="69">
        <v>0.16875999999999999</v>
      </c>
      <c r="E46" s="69">
        <v>2.358E-2</v>
      </c>
      <c r="F46" s="69">
        <v>0.1159</v>
      </c>
      <c r="G46" s="69">
        <v>1.0399999999999999E-3</v>
      </c>
      <c r="H46" s="69">
        <v>0.18895000000000001</v>
      </c>
      <c r="I46" s="69">
        <v>0.13811999999999999</v>
      </c>
      <c r="J46" s="69">
        <v>-2.4150000000000001E-2</v>
      </c>
      <c r="K46" s="69">
        <v>-2.4499999999999999E-3</v>
      </c>
      <c r="L46" s="69">
        <v>0.25330000000000003</v>
      </c>
      <c r="M46" s="69">
        <v>8.2460000000000006E-2</v>
      </c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3:24" x14ac:dyDescent="0.35">
      <c r="C47" s="26">
        <f t="shared" si="1"/>
        <v>43</v>
      </c>
      <c r="D47" s="69">
        <v>2.2699999999999999E-3</v>
      </c>
      <c r="E47" s="69">
        <v>0.15645999999999999</v>
      </c>
      <c r="F47" s="69">
        <v>1.221E-2</v>
      </c>
      <c r="G47" s="69">
        <v>3.1370000000000002E-2</v>
      </c>
      <c r="H47" s="69">
        <v>-3.5130000000000002E-2</v>
      </c>
      <c r="I47" s="69">
        <v>0.10351</v>
      </c>
      <c r="J47" s="69">
        <v>0.14885999999999999</v>
      </c>
      <c r="K47" s="69">
        <v>5.7329999999999999E-2</v>
      </c>
      <c r="L47" s="69">
        <v>1.5900000000000001E-2</v>
      </c>
      <c r="M47" s="69">
        <v>0.16955999999999999</v>
      </c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3:24" x14ac:dyDescent="0.35">
      <c r="C48" s="26">
        <f t="shared" si="1"/>
        <v>44</v>
      </c>
      <c r="D48" s="69">
        <v>-9.4999999999999998E-3</v>
      </c>
      <c r="E48" s="69">
        <v>9.5729999999999996E-2</v>
      </c>
      <c r="F48" s="69">
        <v>2.9329999999999998E-2</v>
      </c>
      <c r="G48" s="69">
        <v>0.13782</v>
      </c>
      <c r="H48" s="69">
        <v>3.7350000000000001E-2</v>
      </c>
      <c r="I48" s="69">
        <v>7.6410000000000006E-2</v>
      </c>
      <c r="J48" s="69">
        <v>0.10754</v>
      </c>
      <c r="K48" s="69">
        <v>0.18296000000000001</v>
      </c>
      <c r="L48" s="69">
        <v>0.12078999999999999</v>
      </c>
      <c r="M48" s="69">
        <v>0.14224999999999999</v>
      </c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3:24" x14ac:dyDescent="0.35">
      <c r="C49" s="26">
        <f t="shared" si="1"/>
        <v>45</v>
      </c>
      <c r="D49" s="69">
        <v>0.11459999999999999</v>
      </c>
      <c r="E49" s="69">
        <v>0.15373999999999999</v>
      </c>
      <c r="F49" s="69">
        <v>-1.494E-2</v>
      </c>
      <c r="G49" s="69">
        <v>-1.18E-2</v>
      </c>
      <c r="H49" s="69">
        <v>1.5789999999999998E-2</v>
      </c>
      <c r="I49" s="69">
        <v>-1.6820000000000002E-2</v>
      </c>
      <c r="J49" s="69">
        <v>0.14988000000000001</v>
      </c>
      <c r="K49" s="69">
        <v>0.16353000000000001</v>
      </c>
      <c r="L49" s="69">
        <v>3.2469999999999999E-2</v>
      </c>
      <c r="M49" s="69">
        <v>3.0699999999999998E-3</v>
      </c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3:24" x14ac:dyDescent="0.35">
      <c r="C50" s="26">
        <f t="shared" si="1"/>
        <v>46</v>
      </c>
      <c r="D50" s="69">
        <v>0.20791000000000001</v>
      </c>
      <c r="E50" s="69">
        <v>0.10607</v>
      </c>
      <c r="F50" s="69">
        <v>8.5010000000000002E-2</v>
      </c>
      <c r="G50" s="69">
        <v>-1.103E-2</v>
      </c>
      <c r="H50" s="69">
        <v>8.7590000000000001E-2</v>
      </c>
      <c r="I50" s="69">
        <v>-1.89E-2</v>
      </c>
      <c r="J50" s="69">
        <v>-1.84E-2</v>
      </c>
      <c r="K50" s="69">
        <v>-2.9739999999999999E-2</v>
      </c>
      <c r="L50" s="69">
        <v>0.23488000000000001</v>
      </c>
      <c r="M50" s="69">
        <v>3.0540000000000001E-2</v>
      </c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3:24" x14ac:dyDescent="0.35">
      <c r="C51" s="26">
        <f t="shared" si="1"/>
        <v>47</v>
      </c>
      <c r="D51" s="69">
        <v>3.3329999999999999E-2</v>
      </c>
      <c r="E51" s="69">
        <v>6.1589999999999999E-2</v>
      </c>
      <c r="F51" s="69">
        <v>2.3539999999999998E-2</v>
      </c>
      <c r="G51" s="69">
        <v>0.13897999999999999</v>
      </c>
      <c r="H51" s="69">
        <v>0.23291000000000001</v>
      </c>
      <c r="I51" s="69">
        <v>-4.2450000000000002E-2</v>
      </c>
      <c r="J51" s="69">
        <v>6.028E-2</v>
      </c>
      <c r="K51" s="69">
        <v>2.819E-2</v>
      </c>
      <c r="L51" s="69">
        <v>1.1599999999999999E-2</v>
      </c>
      <c r="M51" s="69">
        <v>0.13522999999999999</v>
      </c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3:24" x14ac:dyDescent="0.35">
      <c r="C52" s="26">
        <f t="shared" si="1"/>
        <v>48</v>
      </c>
      <c r="D52" s="69">
        <v>6.1890000000000001E-2</v>
      </c>
      <c r="E52" s="69">
        <v>-2.409E-2</v>
      </c>
      <c r="F52" s="69">
        <v>7.0040000000000005E-2</v>
      </c>
      <c r="G52" s="69">
        <v>3.3730000000000003E-2</v>
      </c>
      <c r="H52" s="69">
        <v>0.13705000000000001</v>
      </c>
      <c r="I52" s="69">
        <v>0.15326000000000001</v>
      </c>
      <c r="J52" s="69">
        <v>0.15795999999999999</v>
      </c>
      <c r="K52" s="69">
        <v>4.3360000000000003E-2</v>
      </c>
      <c r="L52" s="69">
        <v>3.7859999999999998E-2</v>
      </c>
      <c r="M52" s="69">
        <v>3.117E-2</v>
      </c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3:24" x14ac:dyDescent="0.35">
      <c r="C53" s="26">
        <f t="shared" si="1"/>
        <v>49</v>
      </c>
      <c r="D53" s="69">
        <v>9.5210000000000003E-2</v>
      </c>
      <c r="E53" s="69">
        <v>5.364E-2</v>
      </c>
      <c r="F53" s="69">
        <v>6.6360000000000002E-2</v>
      </c>
      <c r="G53" s="69">
        <v>0.10680000000000001</v>
      </c>
      <c r="H53" s="69">
        <v>9.1270000000000004E-2</v>
      </c>
      <c r="I53" s="69">
        <v>0.19717999999999999</v>
      </c>
      <c r="J53" s="69">
        <v>0.1157</v>
      </c>
      <c r="K53" s="69">
        <v>0.13847999999999999</v>
      </c>
      <c r="L53" s="69">
        <v>0.11903</v>
      </c>
      <c r="M53" s="69">
        <v>0.11142000000000001</v>
      </c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3:24" x14ac:dyDescent="0.35">
      <c r="C54" s="26">
        <f t="shared" si="1"/>
        <v>50</v>
      </c>
      <c r="D54" s="69">
        <v>3.4209999999999997E-2</v>
      </c>
      <c r="E54" s="69">
        <v>7.5990000000000002E-2</v>
      </c>
      <c r="F54" s="69">
        <v>7.9089999999999994E-2</v>
      </c>
      <c r="G54" s="69">
        <v>0.18431</v>
      </c>
      <c r="H54" s="69">
        <v>0.10631</v>
      </c>
      <c r="I54" s="69">
        <v>6.1370000000000001E-2</v>
      </c>
      <c r="J54" s="69">
        <v>0.13677</v>
      </c>
      <c r="K54" s="69">
        <v>6.8700000000000002E-3</v>
      </c>
      <c r="L54" s="69">
        <v>8.695E-2</v>
      </c>
      <c r="M54" s="69">
        <v>0.14232</v>
      </c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3:24" x14ac:dyDescent="0.35">
      <c r="C55" s="26">
        <f t="shared" si="1"/>
        <v>51</v>
      </c>
      <c r="D55" s="69">
        <v>0.12499</v>
      </c>
      <c r="E55" s="69">
        <v>5.0130000000000001E-2</v>
      </c>
      <c r="F55" s="69">
        <v>-1.376E-2</v>
      </c>
      <c r="G55" s="69">
        <v>6.9139999999999993E-2</v>
      </c>
      <c r="H55" s="69">
        <v>1.566E-2</v>
      </c>
      <c r="I55" s="69">
        <v>0.16128999999999999</v>
      </c>
      <c r="J55" s="69">
        <v>-4.512E-2</v>
      </c>
      <c r="K55" s="69">
        <v>4.0149999999999998E-2</v>
      </c>
      <c r="L55" s="69">
        <v>-1.6000000000000001E-3</v>
      </c>
      <c r="M55" s="69">
        <v>6.0690000000000001E-2</v>
      </c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3:24" x14ac:dyDescent="0.35">
      <c r="C56" s="26">
        <f t="shared" si="1"/>
        <v>52</v>
      </c>
      <c r="D56" s="69">
        <v>0.10355</v>
      </c>
      <c r="E56" s="69">
        <v>-9.8300000000000002E-3</v>
      </c>
      <c r="F56" s="69">
        <v>0.15259</v>
      </c>
      <c r="G56" s="69">
        <v>8.0369999999999997E-2</v>
      </c>
      <c r="H56" s="69">
        <v>7.0430000000000006E-2</v>
      </c>
      <c r="I56" s="69">
        <v>2.205E-2</v>
      </c>
      <c r="J56" s="69">
        <v>7.6369999999999993E-2</v>
      </c>
      <c r="K56" s="69">
        <v>9.4210000000000002E-2</v>
      </c>
      <c r="L56" s="69">
        <v>0.11895</v>
      </c>
      <c r="M56" s="69">
        <v>5.6860000000000001E-2</v>
      </c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3:24" x14ac:dyDescent="0.35">
      <c r="C57" s="26">
        <f t="shared" si="1"/>
        <v>53</v>
      </c>
      <c r="D57" s="69">
        <v>6.7659999999999998E-2</v>
      </c>
      <c r="E57" s="69">
        <v>0.11047999999999999</v>
      </c>
      <c r="F57" s="69">
        <v>8.2299999999999995E-3</v>
      </c>
      <c r="G57" s="69">
        <v>5.1650000000000001E-2</v>
      </c>
      <c r="H57" s="69">
        <v>8.609E-2</v>
      </c>
      <c r="I57" s="69">
        <v>7.6840000000000006E-2</v>
      </c>
      <c r="J57" s="69">
        <v>7.0690000000000003E-2</v>
      </c>
      <c r="K57" s="69">
        <v>0.15432000000000001</v>
      </c>
      <c r="L57" s="69">
        <v>0.16416</v>
      </c>
      <c r="M57" s="69">
        <v>-4.4999999999999999E-4</v>
      </c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3:24" x14ac:dyDescent="0.35">
      <c r="C58" s="26">
        <f t="shared" si="1"/>
        <v>54</v>
      </c>
      <c r="D58" s="69">
        <v>1.5740000000000001E-2</v>
      </c>
      <c r="E58" s="69">
        <v>-3.984E-2</v>
      </c>
      <c r="F58" s="69">
        <v>0.10226</v>
      </c>
      <c r="G58" s="69">
        <v>-4.5719999999999997E-2</v>
      </c>
      <c r="H58" s="69">
        <v>7.9170000000000004E-2</v>
      </c>
      <c r="I58" s="69">
        <v>0.10650999999999999</v>
      </c>
      <c r="J58" s="69">
        <v>2.01E-2</v>
      </c>
      <c r="K58" s="69">
        <v>-4.7169999999999997E-2</v>
      </c>
      <c r="L58" s="69">
        <v>8.7120000000000003E-2</v>
      </c>
      <c r="M58" s="69">
        <v>0.10623</v>
      </c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3:24" x14ac:dyDescent="0.35">
      <c r="C59" s="26">
        <f t="shared" si="1"/>
        <v>55</v>
      </c>
      <c r="D59" s="69">
        <v>0.12436999999999999</v>
      </c>
      <c r="E59" s="69">
        <v>-2.9000000000000001E-2</v>
      </c>
      <c r="F59" s="69">
        <v>-1.5499999999999999E-3</v>
      </c>
      <c r="G59" s="69">
        <v>0.15459000000000001</v>
      </c>
      <c r="H59" s="69">
        <v>5.7869999999999998E-2</v>
      </c>
      <c r="I59" s="69">
        <v>-1.239E-2</v>
      </c>
      <c r="J59" s="69">
        <v>7.3319999999999996E-2</v>
      </c>
      <c r="K59" s="69">
        <v>-3.6749999999999998E-2</v>
      </c>
      <c r="L59" s="69">
        <v>-4.0579999999999998E-2</v>
      </c>
      <c r="M59" s="69">
        <v>0.14394999999999999</v>
      </c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3:24" x14ac:dyDescent="0.35">
      <c r="C60" s="26">
        <f t="shared" si="1"/>
        <v>56</v>
      </c>
      <c r="D60" s="69">
        <v>7.9769999999999994E-2</v>
      </c>
      <c r="E60" s="69">
        <v>0.13755000000000001</v>
      </c>
      <c r="F60" s="69">
        <v>3.9350000000000003E-2</v>
      </c>
      <c r="G60" s="69">
        <v>5.9499999999999997E-2</v>
      </c>
      <c r="H60" s="69">
        <v>9.8489999999999994E-2</v>
      </c>
      <c r="I60" s="69">
        <v>-3.143E-2</v>
      </c>
      <c r="J60" s="69">
        <v>-9.5399999999999999E-3</v>
      </c>
      <c r="K60" s="69">
        <v>3.065E-2</v>
      </c>
      <c r="L60" s="69">
        <v>5.4039999999999998E-2</v>
      </c>
      <c r="M60" s="69">
        <v>6.4100000000000004E-2</v>
      </c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3:24" x14ac:dyDescent="0.35">
      <c r="C61" s="26">
        <f t="shared" si="1"/>
        <v>57</v>
      </c>
      <c r="D61" s="69">
        <v>0.11863</v>
      </c>
      <c r="E61" s="69">
        <v>0.10874</v>
      </c>
      <c r="F61" s="69">
        <v>-3.4290000000000001E-2</v>
      </c>
      <c r="G61" s="69">
        <v>6.2359999999999999E-2</v>
      </c>
      <c r="H61" s="69">
        <v>-3.9620000000000002E-2</v>
      </c>
      <c r="I61" s="69">
        <v>0.23744999999999999</v>
      </c>
      <c r="J61" s="69">
        <v>0.13861999999999999</v>
      </c>
      <c r="K61" s="69">
        <v>-6.5100000000000002E-3</v>
      </c>
      <c r="L61" s="69">
        <v>1.8089999999999998E-2</v>
      </c>
      <c r="M61" s="69">
        <v>-4.011E-2</v>
      </c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3:24" x14ac:dyDescent="0.35">
      <c r="C62" s="26">
        <f t="shared" si="1"/>
        <v>58</v>
      </c>
      <c r="D62" s="69">
        <v>-7.4400000000000004E-3</v>
      </c>
      <c r="E62" s="69">
        <v>8.9209999999999998E-2</v>
      </c>
      <c r="F62" s="69">
        <v>-1.418E-2</v>
      </c>
      <c r="G62" s="69">
        <v>8.899E-2</v>
      </c>
      <c r="H62" s="69">
        <v>0.15654000000000001</v>
      </c>
      <c r="I62" s="69">
        <v>0.11236</v>
      </c>
      <c r="J62" s="69">
        <v>6.9750000000000006E-2</v>
      </c>
      <c r="K62" s="69">
        <v>-3.09E-2</v>
      </c>
      <c r="L62" s="69">
        <v>-4.283E-2</v>
      </c>
      <c r="M62" s="69">
        <v>-1.533E-2</v>
      </c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3:24" x14ac:dyDescent="0.35">
      <c r="C63" s="26">
        <f t="shared" si="1"/>
        <v>59</v>
      </c>
      <c r="D63" s="69">
        <v>1.495E-2</v>
      </c>
      <c r="E63" s="69">
        <v>4.521E-2</v>
      </c>
      <c r="F63" s="69">
        <v>4.6050000000000001E-2</v>
      </c>
      <c r="G63" s="69">
        <v>-4.6550000000000001E-2</v>
      </c>
      <c r="H63" s="69">
        <v>5.2479999999999999E-2</v>
      </c>
      <c r="I63" s="69">
        <v>5.194E-2</v>
      </c>
      <c r="J63" s="69">
        <v>2.946E-2</v>
      </c>
      <c r="K63" s="69">
        <v>6.2379999999999998E-2</v>
      </c>
      <c r="L63" s="69">
        <v>-5.47E-3</v>
      </c>
      <c r="M63" s="69">
        <v>7.1609999999999993E-2</v>
      </c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3:24" x14ac:dyDescent="0.35">
      <c r="C64" s="26">
        <f t="shared" si="1"/>
        <v>60</v>
      </c>
      <c r="D64" s="69">
        <v>5.1580000000000001E-2</v>
      </c>
      <c r="E64" s="69">
        <v>0.1123</v>
      </c>
      <c r="F64" s="69">
        <v>2.3E-2</v>
      </c>
      <c r="G64" s="69">
        <v>6.7140000000000005E-2</v>
      </c>
      <c r="H64" s="69">
        <v>0.20238</v>
      </c>
      <c r="I64" s="69">
        <v>5.3060000000000003E-2</v>
      </c>
      <c r="J64" s="69">
        <v>5.0750000000000003E-2</v>
      </c>
      <c r="K64" s="69">
        <v>-6.3600000000000002E-3</v>
      </c>
      <c r="L64" s="69">
        <v>-9.1900000000000003E-3</v>
      </c>
      <c r="M64" s="69">
        <v>8.5440000000000002E-2</v>
      </c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3:24" x14ac:dyDescent="0.35">
      <c r="C65" s="26">
        <f t="shared" si="1"/>
        <v>61</v>
      </c>
      <c r="D65" s="69">
        <v>4.1009999999999998E-2</v>
      </c>
      <c r="E65" s="69">
        <v>5.8810000000000001E-2</v>
      </c>
      <c r="F65" s="69">
        <v>0.16175</v>
      </c>
      <c r="G65" s="69">
        <v>9.9879999999999997E-2</v>
      </c>
      <c r="H65" s="69">
        <v>5.713E-2</v>
      </c>
      <c r="I65" s="69">
        <v>0.11064</v>
      </c>
      <c r="J65" s="69">
        <v>1.1E-4</v>
      </c>
      <c r="K65" s="69">
        <v>5.8100000000000001E-3</v>
      </c>
      <c r="L65" s="69">
        <v>0.1008</v>
      </c>
      <c r="M65" s="69">
        <v>3.3300000000000001E-3</v>
      </c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3:24" x14ac:dyDescent="0.35">
      <c r="C66" s="26">
        <f t="shared" si="1"/>
        <v>62</v>
      </c>
      <c r="D66" s="69">
        <v>8.0999999999999996E-3</v>
      </c>
      <c r="E66" s="69">
        <v>0.26840000000000003</v>
      </c>
      <c r="F66" s="69">
        <v>0.14174</v>
      </c>
      <c r="G66" s="69">
        <v>-2.8500000000000001E-2</v>
      </c>
      <c r="H66" s="69">
        <v>3.5310000000000001E-2</v>
      </c>
      <c r="I66" s="69">
        <v>1.129E-2</v>
      </c>
      <c r="J66" s="69">
        <v>5.9839999999999997E-2</v>
      </c>
      <c r="K66" s="69">
        <v>9.4999999999999998E-3</v>
      </c>
      <c r="L66" s="69">
        <v>7.263E-2</v>
      </c>
      <c r="M66" s="69">
        <v>8.029E-2</v>
      </c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3:24" x14ac:dyDescent="0.35">
      <c r="C67" s="26">
        <f t="shared" si="1"/>
        <v>63</v>
      </c>
      <c r="D67" s="69">
        <v>-4.0090000000000001E-2</v>
      </c>
      <c r="E67" s="69">
        <v>-3.5619999999999999E-2</v>
      </c>
      <c r="F67" s="69">
        <v>7.6469999999999996E-2</v>
      </c>
      <c r="G67" s="69">
        <v>1.1299999999999999E-3</v>
      </c>
      <c r="H67" s="69">
        <v>7.5359999999999996E-2</v>
      </c>
      <c r="I67" s="69">
        <v>-1.0279999999999999E-2</v>
      </c>
      <c r="J67" s="69">
        <v>8.1930000000000003E-2</v>
      </c>
      <c r="K67" s="69">
        <v>9.3289999999999998E-2</v>
      </c>
      <c r="L67" s="69">
        <v>0.1258</v>
      </c>
      <c r="M67" s="69">
        <v>-4.573E-2</v>
      </c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3:24" x14ac:dyDescent="0.35">
      <c r="C68" s="26">
        <f t="shared" si="1"/>
        <v>64</v>
      </c>
      <c r="D68" s="69">
        <v>-3.9379999999999998E-2</v>
      </c>
      <c r="E68" s="69">
        <v>7.5420000000000001E-2</v>
      </c>
      <c r="F68" s="69">
        <v>6.5210000000000004E-2</v>
      </c>
      <c r="G68" s="69">
        <v>5.6210000000000003E-2</v>
      </c>
      <c r="H68" s="69">
        <v>0.16600999999999999</v>
      </c>
      <c r="I68" s="69">
        <v>8.5470000000000004E-2</v>
      </c>
      <c r="J68" s="69">
        <v>7.4880000000000002E-2</v>
      </c>
      <c r="K68" s="69">
        <v>0.10868999999999999</v>
      </c>
      <c r="L68" s="69">
        <v>6.8099999999999994E-2</v>
      </c>
      <c r="M68" s="69">
        <v>8.5540000000000005E-2</v>
      </c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3:24" x14ac:dyDescent="0.35">
      <c r="C69" s="26">
        <f t="shared" si="1"/>
        <v>65</v>
      </c>
      <c r="D69" s="69">
        <v>7.9909999999999995E-2</v>
      </c>
      <c r="E69" s="69">
        <v>0.14441999999999999</v>
      </c>
      <c r="F69" s="69">
        <v>0.14052000000000001</v>
      </c>
      <c r="G69" s="69">
        <v>-9.9000000000000008E-3</v>
      </c>
      <c r="H69" s="69">
        <v>2.1219999999999999E-2</v>
      </c>
      <c r="I69" s="69">
        <v>9.0920000000000001E-2</v>
      </c>
      <c r="J69" s="69">
        <v>5.6869999999999997E-2</v>
      </c>
      <c r="K69" s="69">
        <v>0.15569</v>
      </c>
      <c r="L69" s="69">
        <v>6.8510000000000001E-2</v>
      </c>
      <c r="M69" s="69">
        <v>6.2170000000000003E-2</v>
      </c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3:24" x14ac:dyDescent="0.35">
      <c r="C70" s="26">
        <f t="shared" si="1"/>
        <v>66</v>
      </c>
      <c r="D70" s="69">
        <v>9.7879999999999995E-2</v>
      </c>
      <c r="E70" s="69">
        <v>0.10795</v>
      </c>
      <c r="F70" s="69">
        <v>0.12608</v>
      </c>
      <c r="G70" s="69">
        <v>6.0150000000000002E-2</v>
      </c>
      <c r="H70" s="69">
        <v>-7.1000000000000002E-4</v>
      </c>
      <c r="I70" s="69">
        <v>7.8659999999999994E-2</v>
      </c>
      <c r="J70" s="69">
        <v>-4.4400000000000002E-2</v>
      </c>
      <c r="K70" s="69">
        <v>1.78E-2</v>
      </c>
      <c r="L70" s="69">
        <v>5.4940000000000003E-2</v>
      </c>
      <c r="M70" s="69">
        <v>6.3600000000000002E-3</v>
      </c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3:24" x14ac:dyDescent="0.35">
      <c r="C71" s="26">
        <f t="shared" ref="C71:C104" si="2">C70+1</f>
        <v>67</v>
      </c>
      <c r="D71" s="69">
        <v>7.6130000000000003E-2</v>
      </c>
      <c r="E71" s="69">
        <v>5.6309999999999999E-2</v>
      </c>
      <c r="F71" s="69">
        <v>0.1321</v>
      </c>
      <c r="G71" s="69">
        <v>0.10228</v>
      </c>
      <c r="H71" s="69">
        <v>9.4259999999999997E-2</v>
      </c>
      <c r="I71" s="69">
        <v>5.5960000000000003E-2</v>
      </c>
      <c r="J71" s="69">
        <v>-3.662E-2</v>
      </c>
      <c r="K71" s="69">
        <v>5.978E-2</v>
      </c>
      <c r="L71" s="69">
        <v>-2.2399999999999998E-3</v>
      </c>
      <c r="M71" s="69">
        <v>-1.5310000000000001E-2</v>
      </c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3:24" x14ac:dyDescent="0.35">
      <c r="C72" s="26">
        <f t="shared" si="2"/>
        <v>68</v>
      </c>
      <c r="D72" s="69">
        <v>5.0729999999999997E-2</v>
      </c>
      <c r="E72" s="69">
        <v>0.10496999999999999</v>
      </c>
      <c r="F72" s="69">
        <v>8.3650000000000002E-2</v>
      </c>
      <c r="G72" s="69">
        <v>8.0100000000000005E-2</v>
      </c>
      <c r="H72" s="69">
        <v>8.7559999999999999E-2</v>
      </c>
      <c r="I72" s="69">
        <v>3.9030000000000002E-2</v>
      </c>
      <c r="J72" s="69">
        <v>5.3220000000000003E-2</v>
      </c>
      <c r="K72" s="69">
        <v>8.7399999999999995E-3</v>
      </c>
      <c r="L72" s="69">
        <v>-1.069E-2</v>
      </c>
      <c r="M72" s="69">
        <v>6.3579999999999998E-2</v>
      </c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3:24" x14ac:dyDescent="0.35">
      <c r="C73" s="26">
        <f t="shared" si="2"/>
        <v>69</v>
      </c>
      <c r="D73" s="69">
        <v>8.7160000000000001E-2</v>
      </c>
      <c r="E73" s="69">
        <v>3.0380000000000001E-2</v>
      </c>
      <c r="F73" s="69">
        <v>2.2880000000000001E-2</v>
      </c>
      <c r="G73" s="69">
        <v>2.291E-2</v>
      </c>
      <c r="H73" s="69">
        <v>0.12695999999999999</v>
      </c>
      <c r="I73" s="69">
        <v>0.13341</v>
      </c>
      <c r="J73" s="69">
        <v>0.11963</v>
      </c>
      <c r="K73" s="69">
        <v>9.6740000000000007E-2</v>
      </c>
      <c r="L73" s="69">
        <v>6.7530000000000007E-2</v>
      </c>
      <c r="M73" s="69">
        <v>0.10319</v>
      </c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3:24" x14ac:dyDescent="0.35">
      <c r="C74" s="26">
        <f t="shared" si="2"/>
        <v>70</v>
      </c>
      <c r="D74" s="69">
        <v>1.9220000000000001E-2</v>
      </c>
      <c r="E74" s="69">
        <v>-4.8799999999999998E-3</v>
      </c>
      <c r="F74" s="69">
        <v>5.1110000000000003E-2</v>
      </c>
      <c r="G74" s="69">
        <v>6.0940000000000001E-2</v>
      </c>
      <c r="H74" s="69">
        <v>6.429E-2</v>
      </c>
      <c r="I74" s="69">
        <v>-1.6760000000000001E-2</v>
      </c>
      <c r="J74" s="69">
        <v>0.12504999999999999</v>
      </c>
      <c r="K74" s="69">
        <v>-2.317E-2</v>
      </c>
      <c r="L74" s="69">
        <v>5.0819999999999997E-2</v>
      </c>
      <c r="M74" s="69">
        <v>4.5500000000000002E-3</v>
      </c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3:24" x14ac:dyDescent="0.35">
      <c r="C75" s="26">
        <f t="shared" si="2"/>
        <v>71</v>
      </c>
      <c r="D75" s="69">
        <v>3.3059999999999999E-2</v>
      </c>
      <c r="E75" s="69">
        <v>0.16173000000000001</v>
      </c>
      <c r="F75" s="69">
        <v>4.0930000000000001E-2</v>
      </c>
      <c r="G75" s="69">
        <v>0.27489999999999998</v>
      </c>
      <c r="H75" s="69">
        <v>1.137E-2</v>
      </c>
      <c r="I75" s="69">
        <v>4.02E-2</v>
      </c>
      <c r="J75" s="69">
        <v>-3.4549999999999997E-2</v>
      </c>
      <c r="K75" s="69">
        <v>1.6670000000000001E-2</v>
      </c>
      <c r="L75" s="69">
        <v>3.5999999999999997E-2</v>
      </c>
      <c r="M75" s="69">
        <v>6.2520000000000006E-2</v>
      </c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3:24" x14ac:dyDescent="0.35">
      <c r="C76" s="26">
        <f t="shared" si="2"/>
        <v>72</v>
      </c>
      <c r="D76" s="69">
        <v>-3.4950000000000002E-2</v>
      </c>
      <c r="E76" s="69">
        <v>6.114E-2</v>
      </c>
      <c r="F76" s="69">
        <v>9.6299999999999997E-3</v>
      </c>
      <c r="G76" s="69">
        <v>-3.721E-2</v>
      </c>
      <c r="H76" s="69">
        <v>0.12925</v>
      </c>
      <c r="I76" s="69">
        <v>9.0340000000000004E-2</v>
      </c>
      <c r="J76" s="69">
        <v>0.13949</v>
      </c>
      <c r="K76" s="69">
        <v>6.4710000000000004E-2</v>
      </c>
      <c r="L76" s="69">
        <v>0.13091</v>
      </c>
      <c r="M76" s="69">
        <v>8.7799999999999996E-3</v>
      </c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3:24" x14ac:dyDescent="0.35">
      <c r="C77" s="26">
        <f t="shared" si="2"/>
        <v>73</v>
      </c>
      <c r="D77" s="69">
        <v>0.12393</v>
      </c>
      <c r="E77" s="69">
        <v>8.5400000000000007E-3</v>
      </c>
      <c r="F77" s="69">
        <v>0.13350999999999999</v>
      </c>
      <c r="G77" s="69">
        <v>0.12658</v>
      </c>
      <c r="H77" s="69">
        <v>-2.8060000000000002E-2</v>
      </c>
      <c r="I77" s="69">
        <v>5.1520000000000003E-2</v>
      </c>
      <c r="J77" s="69">
        <v>0.18307999999999999</v>
      </c>
      <c r="K77" s="69">
        <v>7.5420000000000001E-2</v>
      </c>
      <c r="L77" s="69">
        <v>-4.7440000000000003E-2</v>
      </c>
      <c r="M77" s="69">
        <v>-1.77E-2</v>
      </c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3:24" x14ac:dyDescent="0.35">
      <c r="C78" s="26">
        <f t="shared" si="2"/>
        <v>74</v>
      </c>
      <c r="D78" s="69">
        <v>-2.801E-2</v>
      </c>
      <c r="E78" s="69">
        <v>8.2199999999999995E-2</v>
      </c>
      <c r="F78" s="69">
        <v>8.5699999999999998E-2</v>
      </c>
      <c r="G78" s="69">
        <v>4.0710000000000003E-2</v>
      </c>
      <c r="H78" s="69">
        <v>0.16142000000000001</v>
      </c>
      <c r="I78" s="69">
        <v>0.1103</v>
      </c>
      <c r="J78" s="69">
        <v>0.12249</v>
      </c>
      <c r="K78" s="69">
        <v>0.10023</v>
      </c>
      <c r="L78" s="69">
        <v>0.12012</v>
      </c>
      <c r="M78" s="69">
        <v>-2.7779999999999999E-2</v>
      </c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3:24" x14ac:dyDescent="0.35">
      <c r="C79" s="26">
        <f t="shared" si="2"/>
        <v>75</v>
      </c>
      <c r="D79" s="69">
        <v>6.8470000000000003E-2</v>
      </c>
      <c r="E79" s="69">
        <v>0.16289999999999999</v>
      </c>
      <c r="F79" s="69">
        <v>5.8119999999999998E-2</v>
      </c>
      <c r="G79" s="69">
        <v>9.2280000000000001E-2</v>
      </c>
      <c r="H79" s="69">
        <v>-1.01E-2</v>
      </c>
      <c r="I79" s="69">
        <v>2.3359999999999999E-2</v>
      </c>
      <c r="J79" s="69">
        <v>0.1144</v>
      </c>
      <c r="K79" s="69">
        <v>5.94E-3</v>
      </c>
      <c r="L79" s="69">
        <v>4.0460000000000003E-2</v>
      </c>
      <c r="M79" s="69">
        <v>5.5809999999999998E-2</v>
      </c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3:24" x14ac:dyDescent="0.35">
      <c r="C80" s="26">
        <f t="shared" si="2"/>
        <v>76</v>
      </c>
      <c r="D80" s="69">
        <v>1.5129999999999999E-2</v>
      </c>
      <c r="E80" s="69">
        <v>5.2990000000000002E-2</v>
      </c>
      <c r="F80" s="69">
        <v>4.8329999999999998E-2</v>
      </c>
      <c r="G80" s="69">
        <v>-2.4060000000000002E-2</v>
      </c>
      <c r="H80" s="69">
        <v>4.5100000000000001E-2</v>
      </c>
      <c r="I80" s="69">
        <v>7.7109999999999998E-2</v>
      </c>
      <c r="J80" s="69">
        <v>-3.6400000000000002E-2</v>
      </c>
      <c r="K80" s="69">
        <v>-3.6490000000000002E-2</v>
      </c>
      <c r="L80" s="69">
        <v>0.10628</v>
      </c>
      <c r="M80" s="69">
        <v>5.1830000000000001E-2</v>
      </c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3:24" x14ac:dyDescent="0.35">
      <c r="C81" s="26">
        <f t="shared" si="2"/>
        <v>77</v>
      </c>
      <c r="D81" s="69">
        <v>0.10970000000000001</v>
      </c>
      <c r="E81" s="69">
        <v>7.603E-2</v>
      </c>
      <c r="F81" s="69">
        <v>9.1230000000000006E-2</v>
      </c>
      <c r="G81" s="69">
        <v>9.7989999999999994E-2</v>
      </c>
      <c r="H81" s="69">
        <v>0.17122999999999999</v>
      </c>
      <c r="I81" s="69">
        <v>9.8860000000000003E-2</v>
      </c>
      <c r="J81" s="69">
        <v>9.085E-2</v>
      </c>
      <c r="K81" s="69">
        <v>3.499E-2</v>
      </c>
      <c r="L81" s="69">
        <v>0.10501000000000001</v>
      </c>
      <c r="M81" s="69">
        <v>6.2019999999999999E-2</v>
      </c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3:24" x14ac:dyDescent="0.35">
      <c r="C82" s="26">
        <f t="shared" si="2"/>
        <v>78</v>
      </c>
      <c r="D82" s="69">
        <v>4.24E-2</v>
      </c>
      <c r="E82" s="69">
        <v>6.021E-2</v>
      </c>
      <c r="F82" s="69">
        <v>8.745E-2</v>
      </c>
      <c r="G82" s="69">
        <v>-4.0550000000000003E-2</v>
      </c>
      <c r="H82" s="69">
        <v>8.0079999999999998E-2</v>
      </c>
      <c r="I82" s="69">
        <v>7.9259999999999997E-2</v>
      </c>
      <c r="J82" s="69">
        <v>0.18385000000000001</v>
      </c>
      <c r="K82" s="69">
        <v>-2.1329999999999998E-2</v>
      </c>
      <c r="L82" s="69">
        <v>3.5000000000000003E-2</v>
      </c>
      <c r="M82" s="69">
        <v>-2.613E-2</v>
      </c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3:24" x14ac:dyDescent="0.35">
      <c r="C83" s="26">
        <f t="shared" si="2"/>
        <v>79</v>
      </c>
      <c r="D83" s="69">
        <v>0.10026</v>
      </c>
      <c r="E83" s="69">
        <v>0.16936000000000001</v>
      </c>
      <c r="F83" s="69">
        <v>0.15393999999999999</v>
      </c>
      <c r="G83" s="69">
        <v>5.2339999999999998E-2</v>
      </c>
      <c r="H83" s="69">
        <v>9.1130000000000003E-2</v>
      </c>
      <c r="I83" s="69">
        <v>-6.4200000000000004E-3</v>
      </c>
      <c r="J83" s="69">
        <v>0.12581000000000001</v>
      </c>
      <c r="K83" s="69">
        <v>-3.7699999999999997E-2</v>
      </c>
      <c r="L83" s="69">
        <v>2.4799999999999999E-2</v>
      </c>
      <c r="M83" s="69">
        <v>0.15301999999999999</v>
      </c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3:24" x14ac:dyDescent="0.35">
      <c r="C84" s="26">
        <f t="shared" si="2"/>
        <v>80</v>
      </c>
      <c r="D84" s="69">
        <v>9.9510000000000001E-2</v>
      </c>
      <c r="E84" s="69">
        <v>0.12117</v>
      </c>
      <c r="F84" s="69">
        <v>2.8000000000000001E-2</v>
      </c>
      <c r="G84" s="69">
        <v>8.8230000000000003E-2</v>
      </c>
      <c r="H84" s="69">
        <v>3.6900000000000001E-3</v>
      </c>
      <c r="I84" s="69">
        <v>2.41E-2</v>
      </c>
      <c r="J84" s="69">
        <v>7.3969999999999994E-2</v>
      </c>
      <c r="K84" s="69">
        <v>5.7770000000000002E-2</v>
      </c>
      <c r="L84" s="69">
        <v>-3.6609999999999997E-2</v>
      </c>
      <c r="M84" s="69">
        <v>4.793E-2</v>
      </c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3:24" x14ac:dyDescent="0.35">
      <c r="C85" s="26">
        <f t="shared" si="2"/>
        <v>81</v>
      </c>
      <c r="D85" s="69">
        <v>-1.4670000000000001E-2</v>
      </c>
      <c r="E85" s="69">
        <v>7.2770000000000001E-2</v>
      </c>
      <c r="F85" s="69">
        <v>5.6480000000000002E-2</v>
      </c>
      <c r="G85" s="69">
        <v>3.5180000000000003E-2</v>
      </c>
      <c r="H85" s="69">
        <v>6.3780000000000003E-2</v>
      </c>
      <c r="I85" s="69">
        <v>2.48E-3</v>
      </c>
      <c r="J85" s="69">
        <v>0.21947</v>
      </c>
      <c r="K85" s="69">
        <v>5.672E-2</v>
      </c>
      <c r="L85" s="69">
        <v>0.10895000000000001</v>
      </c>
      <c r="M85" s="69">
        <v>0.11495</v>
      </c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3:24" x14ac:dyDescent="0.35">
      <c r="C86" s="26">
        <f t="shared" si="2"/>
        <v>82</v>
      </c>
      <c r="D86" s="69">
        <v>6.3880000000000006E-2</v>
      </c>
      <c r="E86" s="69">
        <v>0.12089</v>
      </c>
      <c r="F86" s="69">
        <v>4.1360000000000001E-2</v>
      </c>
      <c r="G86" s="69">
        <v>0.19508</v>
      </c>
      <c r="H86" s="69">
        <v>0.13419</v>
      </c>
      <c r="I86" s="69">
        <v>8.831E-2</v>
      </c>
      <c r="J86" s="69">
        <v>0.13825000000000001</v>
      </c>
      <c r="K86" s="69">
        <v>7.0489999999999997E-2</v>
      </c>
      <c r="L86" s="69">
        <v>-7.5500000000000003E-3</v>
      </c>
      <c r="M86" s="69">
        <v>0.11659</v>
      </c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3:24" x14ac:dyDescent="0.35">
      <c r="C87" s="26">
        <f t="shared" si="2"/>
        <v>83</v>
      </c>
      <c r="D87" s="69">
        <v>5.654E-2</v>
      </c>
      <c r="E87" s="69">
        <v>0.11362999999999999</v>
      </c>
      <c r="F87" s="69">
        <v>0.31054999999999999</v>
      </c>
      <c r="G87" s="69">
        <v>-7.9299999999999995E-3</v>
      </c>
      <c r="H87" s="69">
        <v>8.7330000000000005E-2</v>
      </c>
      <c r="I87" s="69">
        <v>5.0799999999999998E-2</v>
      </c>
      <c r="J87" s="69">
        <v>6.8570000000000006E-2</v>
      </c>
      <c r="K87" s="69">
        <v>6.2520000000000006E-2</v>
      </c>
      <c r="L87" s="69">
        <v>5.3530000000000001E-2</v>
      </c>
      <c r="M87" s="69">
        <v>0.12579000000000001</v>
      </c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3:24" x14ac:dyDescent="0.35">
      <c r="C88" s="26">
        <f t="shared" si="2"/>
        <v>84</v>
      </c>
      <c r="D88" s="69">
        <v>0.13297999999999999</v>
      </c>
      <c r="E88" s="69">
        <v>0.12542</v>
      </c>
      <c r="F88" s="69">
        <v>3.0020000000000002E-2</v>
      </c>
      <c r="G88" s="69">
        <v>5.6169999999999998E-2</v>
      </c>
      <c r="H88" s="69">
        <v>5.2780000000000001E-2</v>
      </c>
      <c r="I88" s="69">
        <v>5.0779999999999999E-2</v>
      </c>
      <c r="J88" s="69">
        <v>3.0870000000000002E-2</v>
      </c>
      <c r="K88" s="69">
        <v>0.18364</v>
      </c>
      <c r="L88" s="69">
        <v>5.7000000000000002E-2</v>
      </c>
      <c r="M88" s="69">
        <v>5.3170000000000002E-2</v>
      </c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3:24" x14ac:dyDescent="0.35">
      <c r="C89" s="26">
        <f t="shared" si="2"/>
        <v>85</v>
      </c>
      <c r="D89" s="69">
        <v>0.17025000000000001</v>
      </c>
      <c r="E89" s="69">
        <v>7.578E-2</v>
      </c>
      <c r="F89" s="69">
        <v>0.14041000000000001</v>
      </c>
      <c r="G89" s="69">
        <v>2.3019999999999999E-2</v>
      </c>
      <c r="H89" s="69">
        <v>0.10732999999999999</v>
      </c>
      <c r="I89" s="69">
        <v>0.12734000000000001</v>
      </c>
      <c r="J89" s="69">
        <v>0.14519000000000001</v>
      </c>
      <c r="K89" s="69">
        <v>-1.6389999999999998E-2</v>
      </c>
      <c r="L89" s="69">
        <v>0.19348000000000001</v>
      </c>
      <c r="M89" s="69">
        <v>0.14274999999999999</v>
      </c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3:24" x14ac:dyDescent="0.35">
      <c r="C90" s="26">
        <f t="shared" si="2"/>
        <v>86</v>
      </c>
      <c r="D90" s="69">
        <v>4.5699999999999998E-2</v>
      </c>
      <c r="E90" s="69">
        <v>0.18057999999999999</v>
      </c>
      <c r="F90" s="69">
        <v>0.15359999999999999</v>
      </c>
      <c r="G90" s="69">
        <v>7.1900000000000006E-2</v>
      </c>
      <c r="H90" s="69">
        <v>9.3340000000000006E-2</v>
      </c>
      <c r="I90" s="69">
        <v>-1.312E-2</v>
      </c>
      <c r="J90" s="69">
        <v>9.0039999999999995E-2</v>
      </c>
      <c r="K90" s="69">
        <v>0.12192</v>
      </c>
      <c r="L90" s="69">
        <v>0.19505</v>
      </c>
      <c r="M90" s="69">
        <v>7.5560000000000002E-2</v>
      </c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3:24" x14ac:dyDescent="0.35">
      <c r="C91" s="26">
        <f t="shared" si="2"/>
        <v>87</v>
      </c>
      <c r="D91" s="69">
        <v>0.1241</v>
      </c>
      <c r="E91" s="69">
        <v>0.11154</v>
      </c>
      <c r="F91" s="69">
        <v>-1.03E-2</v>
      </c>
      <c r="G91" s="69">
        <v>1.9199999999999998E-2</v>
      </c>
      <c r="H91" s="69">
        <v>-7.0099999999999997E-3</v>
      </c>
      <c r="I91" s="69">
        <v>5.7999999999999996E-3</v>
      </c>
      <c r="J91" s="69">
        <v>5.432E-2</v>
      </c>
      <c r="K91" s="69">
        <v>8.4220000000000003E-2</v>
      </c>
      <c r="L91" s="69">
        <v>0.12642999999999999</v>
      </c>
      <c r="M91" s="69">
        <v>6.166E-2</v>
      </c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3:24" x14ac:dyDescent="0.35">
      <c r="C92" s="26">
        <f t="shared" si="2"/>
        <v>88</v>
      </c>
      <c r="D92" s="69">
        <v>5.5160000000000001E-2</v>
      </c>
      <c r="E92" s="69">
        <v>8.0229999999999996E-2</v>
      </c>
      <c r="F92" s="69">
        <v>8.7889999999999996E-2</v>
      </c>
      <c r="G92" s="69">
        <v>5.3129999999999997E-2</v>
      </c>
      <c r="H92" s="69">
        <v>0.20857999999999999</v>
      </c>
      <c r="I92" s="69">
        <v>-2.129E-2</v>
      </c>
      <c r="J92" s="69">
        <v>7.8839999999999993E-2</v>
      </c>
      <c r="K92" s="69">
        <v>0.17627999999999999</v>
      </c>
      <c r="L92" s="69">
        <v>-4.4069999999999998E-2</v>
      </c>
      <c r="M92" s="69">
        <v>0.14549000000000001</v>
      </c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3:24" x14ac:dyDescent="0.35">
      <c r="C93" s="26">
        <f t="shared" si="2"/>
        <v>89</v>
      </c>
      <c r="D93" s="69">
        <v>0.1205</v>
      </c>
      <c r="E93" s="69">
        <v>-4.5449999999999997E-2</v>
      </c>
      <c r="F93" s="69">
        <v>0.12939000000000001</v>
      </c>
      <c r="G93" s="69">
        <v>0.1143</v>
      </c>
      <c r="H93" s="69">
        <v>0.11473</v>
      </c>
      <c r="I93" s="69">
        <v>0.13544</v>
      </c>
      <c r="J93" s="69">
        <v>0.13331999999999999</v>
      </c>
      <c r="K93" s="69">
        <v>0.10276</v>
      </c>
      <c r="L93" s="69">
        <v>8.029E-2</v>
      </c>
      <c r="M93" s="69">
        <v>0.22384999999999999</v>
      </c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3:24" x14ac:dyDescent="0.35">
      <c r="C94" s="26">
        <f t="shared" si="2"/>
        <v>90</v>
      </c>
      <c r="D94" s="69">
        <v>5.5309999999999998E-2</v>
      </c>
      <c r="E94" s="69">
        <v>-4.2299999999999997E-2</v>
      </c>
      <c r="F94" s="69">
        <v>0.10544000000000001</v>
      </c>
      <c r="G94" s="69">
        <v>0.14707999999999999</v>
      </c>
      <c r="H94" s="69">
        <v>-1.7059999999999999E-2</v>
      </c>
      <c r="I94" s="69">
        <v>8.7169999999999997E-2</v>
      </c>
      <c r="J94" s="69">
        <v>-4.7E-2</v>
      </c>
      <c r="K94" s="69">
        <v>1.9789999999999999E-2</v>
      </c>
      <c r="L94" s="69">
        <v>-3.891E-2</v>
      </c>
      <c r="M94" s="69">
        <v>8.8239999999999999E-2</v>
      </c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3:24" x14ac:dyDescent="0.35">
      <c r="C95" s="26">
        <f t="shared" si="2"/>
        <v>91</v>
      </c>
      <c r="D95" s="69">
        <v>6.3009999999999997E-2</v>
      </c>
      <c r="E95" s="69">
        <v>-2.7380000000000002E-2</v>
      </c>
      <c r="F95" s="69">
        <v>0.13735</v>
      </c>
      <c r="G95" s="69">
        <v>1.174E-2</v>
      </c>
      <c r="H95" s="69">
        <v>-2.8320000000000001E-2</v>
      </c>
      <c r="I95" s="69">
        <v>0.13139999999999999</v>
      </c>
      <c r="J95" s="69">
        <v>-2.4160000000000001E-2</v>
      </c>
      <c r="K95" s="69">
        <v>4.0840000000000001E-2</v>
      </c>
      <c r="L95" s="69">
        <v>2.802E-2</v>
      </c>
      <c r="M95" s="69">
        <v>4.6179999999999999E-2</v>
      </c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3:24" x14ac:dyDescent="0.35">
      <c r="C96" s="26">
        <f t="shared" si="2"/>
        <v>92</v>
      </c>
      <c r="D96" s="69">
        <v>3.0020000000000002E-2</v>
      </c>
      <c r="E96" s="69">
        <v>4.6000000000000001E-4</v>
      </c>
      <c r="F96" s="69">
        <v>0.10453999999999999</v>
      </c>
      <c r="G96" s="69">
        <v>-4.8399999999999999E-2</v>
      </c>
      <c r="H96" s="69">
        <v>2.291E-2</v>
      </c>
      <c r="I96" s="69">
        <v>7.8820000000000001E-2</v>
      </c>
      <c r="J96" s="69">
        <v>6.9370000000000001E-2</v>
      </c>
      <c r="K96" s="69">
        <v>0.18595</v>
      </c>
      <c r="L96" s="69">
        <v>0.18232999999999999</v>
      </c>
      <c r="M96" s="69">
        <v>7.4810000000000001E-2</v>
      </c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3:24" x14ac:dyDescent="0.35">
      <c r="C97" s="26">
        <f t="shared" si="2"/>
        <v>93</v>
      </c>
      <c r="D97" s="69">
        <v>-2.2020000000000001E-2</v>
      </c>
      <c r="E97" s="69">
        <v>0.14169999999999999</v>
      </c>
      <c r="F97" s="69">
        <v>-9.2200000000000008E-3</v>
      </c>
      <c r="G97" s="69">
        <v>1.58E-3</v>
      </c>
      <c r="H97" s="69">
        <v>7.9409999999999994E-2</v>
      </c>
      <c r="I97" s="69">
        <v>7.0029999999999995E-2</v>
      </c>
      <c r="J97" s="69">
        <v>0.1641</v>
      </c>
      <c r="K97" s="69">
        <v>-3.3300000000000003E-2</v>
      </c>
      <c r="L97" s="69">
        <v>-1.201E-2</v>
      </c>
      <c r="M97" s="69">
        <v>9.4140000000000001E-2</v>
      </c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3:24" x14ac:dyDescent="0.35">
      <c r="C98" s="26">
        <f t="shared" si="2"/>
        <v>94</v>
      </c>
      <c r="D98" s="69">
        <v>8.7090000000000001E-2</v>
      </c>
      <c r="E98" s="69">
        <v>5.7250000000000002E-2</v>
      </c>
      <c r="F98" s="69">
        <v>7.1389999999999995E-2</v>
      </c>
      <c r="G98" s="69">
        <v>-6.8999999999999999E-3</v>
      </c>
      <c r="H98" s="69">
        <v>-1.677E-2</v>
      </c>
      <c r="I98" s="69">
        <v>8.924E-2</v>
      </c>
      <c r="J98" s="69">
        <v>7.0400000000000004E-2</v>
      </c>
      <c r="K98" s="69">
        <v>0.1181</v>
      </c>
      <c r="L98" s="69">
        <v>-3.3739999999999999E-2</v>
      </c>
      <c r="M98" s="69">
        <v>0.13159000000000001</v>
      </c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3:24" x14ac:dyDescent="0.35">
      <c r="C99" s="26">
        <f t="shared" si="2"/>
        <v>95</v>
      </c>
      <c r="D99" s="69">
        <v>8.2769999999999996E-2</v>
      </c>
      <c r="E99" s="69">
        <v>2.2349999999999998E-2</v>
      </c>
      <c r="F99" s="69">
        <v>3.7130000000000003E-2</v>
      </c>
      <c r="G99" s="69">
        <v>0.11366</v>
      </c>
      <c r="H99" s="69">
        <v>7.5399999999999995E-2</v>
      </c>
      <c r="I99" s="69">
        <v>-4.5229999999999999E-2</v>
      </c>
      <c r="J99" s="69">
        <v>-3.7310000000000003E-2</v>
      </c>
      <c r="K99" s="69">
        <v>0.14509</v>
      </c>
      <c r="L99" s="69">
        <v>6.7530000000000007E-2</v>
      </c>
      <c r="M99" s="69">
        <v>0.19308</v>
      </c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3:24" x14ac:dyDescent="0.35">
      <c r="C100" s="26">
        <f t="shared" si="2"/>
        <v>96</v>
      </c>
      <c r="D100" s="69">
        <v>-2.4420000000000001E-2</v>
      </c>
      <c r="E100" s="69">
        <v>8.6489999999999997E-2</v>
      </c>
      <c r="F100" s="69">
        <v>-3.7670000000000002E-2</v>
      </c>
      <c r="G100" s="69">
        <v>-3.2680000000000001E-2</v>
      </c>
      <c r="H100" s="69">
        <v>0.17713999999999999</v>
      </c>
      <c r="I100" s="69">
        <v>6.5850000000000006E-2</v>
      </c>
      <c r="J100" s="69">
        <v>-6.0699999999999999E-3</v>
      </c>
      <c r="K100" s="69">
        <v>9.4969999999999999E-2</v>
      </c>
      <c r="L100" s="69">
        <v>-2.3560000000000001E-2</v>
      </c>
      <c r="M100" s="69">
        <v>0.20535999999999999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3:24" x14ac:dyDescent="0.35">
      <c r="C101" s="26">
        <f t="shared" si="2"/>
        <v>97</v>
      </c>
      <c r="D101" s="69">
        <v>0.10707</v>
      </c>
      <c r="E101" s="69">
        <v>9.2439999999999994E-2</v>
      </c>
      <c r="F101" s="69">
        <v>0.1056</v>
      </c>
      <c r="G101" s="69">
        <v>-3.7039999999999997E-2</v>
      </c>
      <c r="H101" s="69">
        <v>0.14371</v>
      </c>
      <c r="I101" s="69">
        <v>6.2149999999999997E-2</v>
      </c>
      <c r="J101" s="69">
        <v>0.10971</v>
      </c>
      <c r="K101" s="69">
        <v>-1.5859999999999999E-2</v>
      </c>
      <c r="L101" s="69">
        <v>7.2819999999999996E-2</v>
      </c>
      <c r="M101" s="69">
        <v>-3.6049999999999999E-2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3:24" x14ac:dyDescent="0.35">
      <c r="C102" s="26">
        <f t="shared" si="2"/>
        <v>98</v>
      </c>
      <c r="D102" s="69">
        <v>2.734E-2</v>
      </c>
      <c r="E102" s="69">
        <v>7.9079999999999998E-2</v>
      </c>
      <c r="F102" s="69">
        <v>-4.1849999999999998E-2</v>
      </c>
      <c r="G102" s="69">
        <v>-1.255E-2</v>
      </c>
      <c r="H102" s="69">
        <v>1.0070000000000001E-2</v>
      </c>
      <c r="I102" s="69">
        <v>-9.6900000000000007E-3</v>
      </c>
      <c r="J102" s="69">
        <v>0.12508</v>
      </c>
      <c r="K102" s="69">
        <v>-3.5709999999999999E-2</v>
      </c>
      <c r="L102" s="69">
        <v>9.4170000000000004E-2</v>
      </c>
      <c r="M102" s="69">
        <v>-3.1320000000000001E-2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3:24" x14ac:dyDescent="0.35">
      <c r="C103" s="26">
        <f t="shared" si="2"/>
        <v>99</v>
      </c>
      <c r="D103" s="69">
        <v>4.4179999999999997E-2</v>
      </c>
      <c r="E103" s="69">
        <v>5.7239999999999999E-2</v>
      </c>
      <c r="F103" s="69">
        <v>8.3849999999999994E-2</v>
      </c>
      <c r="G103" s="69">
        <v>0.10562000000000001</v>
      </c>
      <c r="H103" s="69">
        <v>7.0129999999999998E-2</v>
      </c>
      <c r="I103" s="69">
        <v>8.4879999999999997E-2</v>
      </c>
      <c r="J103" s="69">
        <v>-3.5900000000000001E-2</v>
      </c>
      <c r="K103" s="69">
        <v>1.99E-3</v>
      </c>
      <c r="L103" s="69">
        <v>9.5810000000000006E-2</v>
      </c>
      <c r="M103" s="69">
        <v>8.3360000000000004E-2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3:24" x14ac:dyDescent="0.35">
      <c r="C104" s="32">
        <f t="shared" si="2"/>
        <v>100</v>
      </c>
      <c r="D104" s="70">
        <v>-2.7029999999999998E-2</v>
      </c>
      <c r="E104" s="70">
        <v>8.9660000000000004E-2</v>
      </c>
      <c r="F104" s="70">
        <v>6.7610000000000003E-2</v>
      </c>
      <c r="G104" s="70">
        <v>6.7369999999999999E-2</v>
      </c>
      <c r="H104" s="70">
        <v>-3.1300000000000001E-2</v>
      </c>
      <c r="I104" s="70">
        <v>6.3920000000000005E-2</v>
      </c>
      <c r="J104" s="70">
        <v>3.7299999999999998E-3</v>
      </c>
      <c r="K104" s="70">
        <v>8.0100000000000005E-2</v>
      </c>
      <c r="L104" s="70">
        <v>7.3699999999999998E-3</v>
      </c>
      <c r="M104" s="70">
        <v>0.26391999999999999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</row>
  </sheetData>
  <autoFilter ref="C4:M4" xr:uid="{8DB240A5-1809-46FF-AA55-28BE94B7A068}"/>
  <pageMargins left="0.7" right="0.7" top="0.75" bottom="0.75" header="0.3" footer="0.3"/>
  <headerFooter>
    <oddFooter>&amp;L_x000D_&amp;1#&amp;"Aptos"&amp;10&amp;K000000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924A0-9B85-4110-A174-AE46C839E7A6}">
  <dimension ref="C2:N107"/>
  <sheetViews>
    <sheetView showGridLines="0" workbookViewId="0"/>
  </sheetViews>
  <sheetFormatPr defaultRowHeight="14.5" x14ac:dyDescent="0.35"/>
  <cols>
    <col min="3" max="3" width="10" bestFit="1" customWidth="1"/>
    <col min="4" max="6" width="11.1796875" bestFit="1" customWidth="1"/>
    <col min="7" max="7" width="14.08984375" customWidth="1"/>
    <col min="8" max="14" width="11.1796875" bestFit="1" customWidth="1"/>
  </cols>
  <sheetData>
    <row r="2" spans="3:14" ht="43.5" x14ac:dyDescent="0.35">
      <c r="G2" s="6" t="s">
        <v>2</v>
      </c>
      <c r="H2" s="7">
        <f>AVERAGE(N6:N105)</f>
        <v>188644.15116183483</v>
      </c>
      <c r="I2" s="47"/>
    </row>
    <row r="4" spans="3:14" x14ac:dyDescent="0.35">
      <c r="D4" s="5" t="s">
        <v>1</v>
      </c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3:14" x14ac:dyDescent="0.35">
      <c r="C5" s="31" t="s">
        <v>0</v>
      </c>
      <c r="D5" s="31">
        <v>0</v>
      </c>
      <c r="E5" s="3">
        <f>D5+1</f>
        <v>1</v>
      </c>
      <c r="F5" s="3">
        <f t="shared" ref="F5:N5" si="0">E5+1</f>
        <v>2</v>
      </c>
      <c r="G5" s="3">
        <f t="shared" si="0"/>
        <v>3</v>
      </c>
      <c r="H5" s="3">
        <f t="shared" si="0"/>
        <v>4</v>
      </c>
      <c r="I5" s="3">
        <f t="shared" si="0"/>
        <v>5</v>
      </c>
      <c r="J5" s="3">
        <f t="shared" si="0"/>
        <v>6</v>
      </c>
      <c r="K5" s="3">
        <f t="shared" si="0"/>
        <v>7</v>
      </c>
      <c r="L5" s="3">
        <f t="shared" si="0"/>
        <v>8</v>
      </c>
      <c r="M5" s="3">
        <f t="shared" si="0"/>
        <v>9</v>
      </c>
      <c r="N5" s="3">
        <f t="shared" si="0"/>
        <v>10</v>
      </c>
    </row>
    <row r="6" spans="3:14" x14ac:dyDescent="0.35">
      <c r="C6" s="24">
        <v>1</v>
      </c>
      <c r="D6" s="33">
        <v>100000</v>
      </c>
      <c r="E6" s="34">
        <f>D6*(1+'Q.1.Input'!D5)</f>
        <v>99607</v>
      </c>
      <c r="F6" s="34">
        <f>E6*(1+'Q.1.Input'!E5)</f>
        <v>105354.3239</v>
      </c>
      <c r="G6" s="34">
        <f>F6*(1+'Q.1.Input'!F5)</f>
        <v>108118.82135913601</v>
      </c>
      <c r="H6" s="34">
        <f>G6*(1+'Q.1.Input'!G5)</f>
        <v>105694.79738426418</v>
      </c>
      <c r="I6" s="34">
        <f>H6*(1+'Q.1.Input'!H5)</f>
        <v>112165.43288012884</v>
      </c>
      <c r="J6" s="34">
        <f>I6*(1+'Q.1.Input'!I5)</f>
        <v>127782.22610002918</v>
      </c>
      <c r="K6" s="34">
        <f>J6*(1+'Q.1.Input'!J5)</f>
        <v>122484.37500592196</v>
      </c>
      <c r="L6" s="34">
        <f>K6*(1+'Q.1.Input'!K5)</f>
        <v>118083.51141195919</v>
      </c>
      <c r="M6" s="34">
        <f>L6*(1+'Q.1.Input'!L5)</f>
        <v>128966.08782368535</v>
      </c>
      <c r="N6" s="34">
        <f>M6*(1+'Q.1.Input'!M5)</f>
        <v>124688.2826905737</v>
      </c>
    </row>
    <row r="7" spans="3:14" x14ac:dyDescent="0.35">
      <c r="C7" s="26">
        <f>C6+1</f>
        <v>2</v>
      </c>
      <c r="D7" s="35">
        <v>100000</v>
      </c>
      <c r="E7" s="36">
        <f>D7*(1+'Q.1.Input'!D6)</f>
        <v>111634.00000000001</v>
      </c>
      <c r="F7" s="36">
        <f>E7*(1+'Q.1.Input'!E6)</f>
        <v>106942.02298000001</v>
      </c>
      <c r="G7" s="36">
        <f>F7*(1+'Q.1.Input'!F6)</f>
        <v>106793.37356805781</v>
      </c>
      <c r="H7" s="36">
        <f>G7*(1+'Q.1.Input'!G6)</f>
        <v>118368.70732909959</v>
      </c>
      <c r="I7" s="36">
        <f>H7*(1+'Q.1.Input'!H6)</f>
        <v>115807.20850249787</v>
      </c>
      <c r="J7" s="36">
        <f>I7*(1+'Q.1.Input'!I6)</f>
        <v>122707.0019850767</v>
      </c>
      <c r="K7" s="36">
        <f>J7*(1+'Q.1.Input'!J6)</f>
        <v>163061.65372790888</v>
      </c>
      <c r="L7" s="36">
        <f>K7*(1+'Q.1.Input'!K6)</f>
        <v>160040.12128433073</v>
      </c>
      <c r="M7" s="36">
        <f>L7*(1+'Q.1.Input'!L6)</f>
        <v>190191.68013429866</v>
      </c>
      <c r="N7" s="36">
        <f>M7*(1+'Q.1.Input'!M6)</f>
        <v>206466.38220339059</v>
      </c>
    </row>
    <row r="8" spans="3:14" x14ac:dyDescent="0.35">
      <c r="C8" s="26">
        <f t="shared" ref="C8:C71" si="1">C7+1</f>
        <v>3</v>
      </c>
      <c r="D8" s="35">
        <v>100000</v>
      </c>
      <c r="E8" s="36">
        <f>D8*(1+'Q.1.Input'!D7)</f>
        <v>110096</v>
      </c>
      <c r="F8" s="36">
        <f>E8*(1+'Q.1.Input'!E7)</f>
        <v>114320.38352</v>
      </c>
      <c r="G8" s="36">
        <f>F8*(1+'Q.1.Input'!F7)</f>
        <v>111783.61420969119</v>
      </c>
      <c r="H8" s="36">
        <f>G8*(1+'Q.1.Input'!G7)</f>
        <v>115763.1108755562</v>
      </c>
      <c r="I8" s="36">
        <f>H8*(1+'Q.1.Input'!H7)</f>
        <v>135904.73453679425</v>
      </c>
      <c r="J8" s="36">
        <f>I8*(1+'Q.1.Input'!I7)</f>
        <v>141838.3352466707</v>
      </c>
      <c r="K8" s="36">
        <f>J8*(1+'Q.1.Input'!J7)</f>
        <v>159829.10968935842</v>
      </c>
      <c r="L8" s="36">
        <f>K8*(1+'Q.1.Input'!K7)</f>
        <v>161358.6742690856</v>
      </c>
      <c r="M8" s="36">
        <f>L8*(1+'Q.1.Input'!L7)</f>
        <v>181581.7569152301</v>
      </c>
      <c r="N8" s="36">
        <f>M8*(1+'Q.1.Input'!M7)</f>
        <v>199749.01169459886</v>
      </c>
    </row>
    <row r="9" spans="3:14" x14ac:dyDescent="0.35">
      <c r="C9" s="26">
        <f t="shared" si="1"/>
        <v>4</v>
      </c>
      <c r="D9" s="35">
        <v>100000</v>
      </c>
      <c r="E9" s="36">
        <f>D9*(1+'Q.1.Input'!D8)</f>
        <v>101228.99999999999</v>
      </c>
      <c r="F9" s="36">
        <f>E9*(1+'Q.1.Input'!E8)</f>
        <v>102363.77708999997</v>
      </c>
      <c r="G9" s="36">
        <f>F9*(1+'Q.1.Input'!F8)</f>
        <v>113032.12993831978</v>
      </c>
      <c r="H9" s="36">
        <f>G9*(1+'Q.1.Input'!G8)</f>
        <v>121972.97141644087</v>
      </c>
      <c r="I9" s="36">
        <f>H9*(1+'Q.1.Input'!H8)</f>
        <v>128830.29186947316</v>
      </c>
      <c r="J9" s="36">
        <f>I9*(1+'Q.1.Input'!I8)</f>
        <v>126410.85898816446</v>
      </c>
      <c r="K9" s="36">
        <f>J9*(1+'Q.1.Input'!J8)</f>
        <v>121059.88732719547</v>
      </c>
      <c r="L9" s="36">
        <f>K9*(1+'Q.1.Input'!K8)</f>
        <v>128176.99810316127</v>
      </c>
      <c r="M9" s="36">
        <f>L9*(1+'Q.1.Input'!L8)</f>
        <v>130858.46090347941</v>
      </c>
      <c r="N9" s="36">
        <f>M9*(1+'Q.1.Input'!M8)</f>
        <v>138826.43258789228</v>
      </c>
    </row>
    <row r="10" spans="3:14" x14ac:dyDescent="0.35">
      <c r="C10" s="26">
        <f t="shared" si="1"/>
        <v>5</v>
      </c>
      <c r="D10" s="35">
        <v>100000</v>
      </c>
      <c r="E10" s="36">
        <f>D10*(1+'Q.1.Input'!D9)</f>
        <v>106922.99999999999</v>
      </c>
      <c r="F10" s="36">
        <f>E10*(1+'Q.1.Input'!E9)</f>
        <v>107221.31516999999</v>
      </c>
      <c r="G10" s="36">
        <f>F10*(1+'Q.1.Input'!F9)</f>
        <v>109541.5844302788</v>
      </c>
      <c r="H10" s="36">
        <f>G10*(1+'Q.1.Input'!G9)</f>
        <v>112222.06700128772</v>
      </c>
      <c r="I10" s="36">
        <f>H10*(1+'Q.1.Input'!H9)</f>
        <v>122868.5744976999</v>
      </c>
      <c r="J10" s="36">
        <f>I10*(1+'Q.1.Input'!I9)</f>
        <v>129845.05215767931</v>
      </c>
      <c r="K10" s="36">
        <f>J10*(1+'Q.1.Input'!J9)</f>
        <v>127258.53871869833</v>
      </c>
      <c r="L10" s="36">
        <f>K10*(1+'Q.1.Input'!K9)</f>
        <v>125026.42394957236</v>
      </c>
      <c r="M10" s="36">
        <f>L10*(1+'Q.1.Input'!L9)</f>
        <v>137279.01349663048</v>
      </c>
      <c r="N10" s="36">
        <f>M10*(1+'Q.1.Input'!M9)</f>
        <v>137675.74984563576</v>
      </c>
    </row>
    <row r="11" spans="3:14" x14ac:dyDescent="0.35">
      <c r="C11" s="26">
        <f t="shared" si="1"/>
        <v>6</v>
      </c>
      <c r="D11" s="35">
        <v>100000</v>
      </c>
      <c r="E11" s="36">
        <f>D11*(1+'Q.1.Input'!D10)</f>
        <v>108192</v>
      </c>
      <c r="F11" s="36">
        <f>E11*(1+'Q.1.Input'!E10)</f>
        <v>121389.26015999999</v>
      </c>
      <c r="G11" s="36">
        <f>F11*(1+'Q.1.Input'!F10)</f>
        <v>135662.2093696128</v>
      </c>
      <c r="H11" s="36">
        <f>G11*(1+'Q.1.Input'!G10)</f>
        <v>148200.11075955239</v>
      </c>
      <c r="I11" s="36">
        <f>H11*(1+'Q.1.Input'!H10)</f>
        <v>163295.7740415204</v>
      </c>
      <c r="J11" s="36">
        <f>I11*(1+'Q.1.Input'!I10)</f>
        <v>172642.82414765703</v>
      </c>
      <c r="K11" s="36">
        <f>J11*(1+'Q.1.Input'!J10)</f>
        <v>164885.98205870279</v>
      </c>
      <c r="L11" s="36">
        <f>K11*(1+'Q.1.Input'!K10)</f>
        <v>165027.78400327329</v>
      </c>
      <c r="M11" s="36">
        <f>L11*(1+'Q.1.Input'!L10)</f>
        <v>186304.81619481533</v>
      </c>
      <c r="N11" s="36">
        <f>M11*(1+'Q.1.Input'!M10)</f>
        <v>188374.6627027397</v>
      </c>
    </row>
    <row r="12" spans="3:14" x14ac:dyDescent="0.35">
      <c r="C12" s="26">
        <f t="shared" si="1"/>
        <v>7</v>
      </c>
      <c r="D12" s="35">
        <v>100000</v>
      </c>
      <c r="E12" s="36">
        <f>D12*(1+'Q.1.Input'!D11)</f>
        <v>95052</v>
      </c>
      <c r="F12" s="36">
        <f>E12*(1+'Q.1.Input'!E11)</f>
        <v>101064.98952</v>
      </c>
      <c r="G12" s="36">
        <f>F12*(1+'Q.1.Input'!F11)</f>
        <v>107009.63220356642</v>
      </c>
      <c r="H12" s="36">
        <f>G12*(1+'Q.1.Input'!G11)</f>
        <v>106576.24319314197</v>
      </c>
      <c r="I12" s="36">
        <f>H12*(1+'Q.1.Input'!H11)</f>
        <v>114656.85395204599</v>
      </c>
      <c r="J12" s="36">
        <f>I12*(1+'Q.1.Input'!I11)</f>
        <v>126410.32805067023</v>
      </c>
      <c r="K12" s="36">
        <f>J12*(1+'Q.1.Input'!J11)</f>
        <v>132740.95727944779</v>
      </c>
      <c r="L12" s="36">
        <f>K12*(1+'Q.1.Input'!K11)</f>
        <v>139757.64428123939</v>
      </c>
      <c r="M12" s="36">
        <f>L12*(1+'Q.1.Input'!L11)</f>
        <v>141279.60502746209</v>
      </c>
      <c r="N12" s="36">
        <f>M12*(1+'Q.1.Input'!M11)</f>
        <v>159773.10532555688</v>
      </c>
    </row>
    <row r="13" spans="3:14" x14ac:dyDescent="0.35">
      <c r="C13" s="26">
        <f t="shared" si="1"/>
        <v>8</v>
      </c>
      <c r="D13" s="35">
        <v>100000</v>
      </c>
      <c r="E13" s="36">
        <f>D13*(1+'Q.1.Input'!D12)</f>
        <v>118653.00000000001</v>
      </c>
      <c r="F13" s="36">
        <f>E13*(1+'Q.1.Input'!E12)</f>
        <v>116209.93473000001</v>
      </c>
      <c r="G13" s="36">
        <f>F13*(1+'Q.1.Input'!F12)</f>
        <v>121052.40271019912</v>
      </c>
      <c r="H13" s="36">
        <f>G13*(1+'Q.1.Input'!G12)</f>
        <v>141839.52130359452</v>
      </c>
      <c r="I13" s="36">
        <f>H13*(1+'Q.1.Input'!H12)</f>
        <v>164462.92495151784</v>
      </c>
      <c r="J13" s="36">
        <f>I13*(1+'Q.1.Input'!I12)</f>
        <v>182088.416618572</v>
      </c>
      <c r="K13" s="36">
        <f>J13*(1+'Q.1.Input'!J12)</f>
        <v>203642.22249371238</v>
      </c>
      <c r="L13" s="36">
        <f>K13*(1+'Q.1.Input'!K12)</f>
        <v>202713.61395914105</v>
      </c>
      <c r="M13" s="36">
        <f>L13*(1+'Q.1.Input'!L12)</f>
        <v>213155.39221417639</v>
      </c>
      <c r="N13" s="36">
        <f>M13*(1+'Q.1.Input'!M12)</f>
        <v>231721.22687603114</v>
      </c>
    </row>
    <row r="14" spans="3:14" x14ac:dyDescent="0.35">
      <c r="C14" s="26">
        <f t="shared" si="1"/>
        <v>9</v>
      </c>
      <c r="D14" s="35">
        <v>100000</v>
      </c>
      <c r="E14" s="36">
        <f>D14*(1+'Q.1.Input'!D13)</f>
        <v>113473</v>
      </c>
      <c r="F14" s="36">
        <f>E14*(1+'Q.1.Input'!E13)</f>
        <v>112404.08434</v>
      </c>
      <c r="G14" s="36">
        <f>F14*(1+'Q.1.Input'!F13)</f>
        <v>120618.57482356721</v>
      </c>
      <c r="H14" s="36">
        <f>G14*(1+'Q.1.Input'!G13)</f>
        <v>137265.14433496771</v>
      </c>
      <c r="I14" s="36">
        <f>H14*(1+'Q.1.Input'!H13)</f>
        <v>140893.0620997409</v>
      </c>
      <c r="J14" s="36">
        <f>I14*(1+'Q.1.Input'!I13)</f>
        <v>149263.51891908649</v>
      </c>
      <c r="K14" s="36">
        <f>J14*(1+'Q.1.Input'!J13)</f>
        <v>160189.60850396362</v>
      </c>
      <c r="L14" s="36">
        <f>K14*(1+'Q.1.Input'!K13)</f>
        <v>154251.37971672168</v>
      </c>
      <c r="M14" s="36">
        <f>L14*(1+'Q.1.Input'!L13)</f>
        <v>162846.26659453742</v>
      </c>
      <c r="N14" s="36">
        <f>M14*(1+'Q.1.Input'!M13)</f>
        <v>185628.45929111319</v>
      </c>
    </row>
    <row r="15" spans="3:14" x14ac:dyDescent="0.35">
      <c r="C15" s="26">
        <f t="shared" si="1"/>
        <v>10</v>
      </c>
      <c r="D15" s="35">
        <v>100000</v>
      </c>
      <c r="E15" s="36">
        <f>D15*(1+'Q.1.Input'!D14)</f>
        <v>114713</v>
      </c>
      <c r="F15" s="36">
        <f>E15*(1+'Q.1.Input'!E14)</f>
        <v>119871.64361</v>
      </c>
      <c r="G15" s="36">
        <f>F15*(1+'Q.1.Input'!F14)</f>
        <v>128824.8566712309</v>
      </c>
      <c r="H15" s="36">
        <f>G15*(1+'Q.1.Input'!G14)</f>
        <v>128635.4841319242</v>
      </c>
      <c r="I15" s="36">
        <f>H15*(1+'Q.1.Input'!H14)</f>
        <v>141720.28557782352</v>
      </c>
      <c r="J15" s="36">
        <f>I15*(1+'Q.1.Input'!I14)</f>
        <v>154100.96972590216</v>
      </c>
      <c r="K15" s="36">
        <f>J15*(1+'Q.1.Input'!J14)</f>
        <v>163326.99478339194</v>
      </c>
      <c r="L15" s="36">
        <f>K15*(1+'Q.1.Input'!K14)</f>
        <v>156205.93781083607</v>
      </c>
      <c r="M15" s="36">
        <f>L15*(1+'Q.1.Input'!L14)</f>
        <v>165486.13257617783</v>
      </c>
      <c r="N15" s="36">
        <f>M15*(1+'Q.1.Input'!M14)</f>
        <v>178653.86414526429</v>
      </c>
    </row>
    <row r="16" spans="3:14" x14ac:dyDescent="0.35">
      <c r="C16" s="26">
        <f t="shared" si="1"/>
        <v>11</v>
      </c>
      <c r="D16" s="35">
        <v>100000</v>
      </c>
      <c r="E16" s="36">
        <f>D16*(1+'Q.1.Input'!D15)</f>
        <v>104203</v>
      </c>
      <c r="F16" s="36">
        <f>E16*(1+'Q.1.Input'!E15)</f>
        <v>104614.60184999999</v>
      </c>
      <c r="G16" s="36">
        <f>F16*(1+'Q.1.Input'!F15)</f>
        <v>114309.2370034395</v>
      </c>
      <c r="H16" s="36">
        <f>G16*(1+'Q.1.Input'!G15)</f>
        <v>124163.83632550601</v>
      </c>
      <c r="I16" s="36">
        <f>H16*(1+'Q.1.Input'!H15)</f>
        <v>138250.22355663468</v>
      </c>
      <c r="J16" s="36">
        <f>I16*(1+'Q.1.Input'!I15)</f>
        <v>156825.52359370413</v>
      </c>
      <c r="K16" s="36">
        <f>J16*(1+'Q.1.Input'!J15)</f>
        <v>200757.05751800846</v>
      </c>
      <c r="L16" s="36">
        <f>K16*(1+'Q.1.Input'!K15)</f>
        <v>223253.8933834765</v>
      </c>
      <c r="M16" s="36">
        <f>L16*(1+'Q.1.Input'!L15)</f>
        <v>233097.15754275396</v>
      </c>
      <c r="N16" s="36">
        <f>M16*(1+'Q.1.Input'!M15)</f>
        <v>263150.37406474125</v>
      </c>
    </row>
    <row r="17" spans="3:14" x14ac:dyDescent="0.35">
      <c r="C17" s="26">
        <f t="shared" si="1"/>
        <v>12</v>
      </c>
      <c r="D17" s="35">
        <v>100000</v>
      </c>
      <c r="E17" s="36">
        <f>D17*(1+'Q.1.Input'!D16)</f>
        <v>106077</v>
      </c>
      <c r="F17" s="36">
        <f>E17*(1+'Q.1.Input'!E16)</f>
        <v>104400.9834</v>
      </c>
      <c r="G17" s="36">
        <f>F17*(1+'Q.1.Input'!F16)</f>
        <v>119129.874138072</v>
      </c>
      <c r="H17" s="36">
        <f>G17*(1+'Q.1.Input'!G16)</f>
        <v>129136.78356567006</v>
      </c>
      <c r="I17" s="36">
        <f>H17*(1+'Q.1.Input'!H16)</f>
        <v>138109.20728781281</v>
      </c>
      <c r="J17" s="36">
        <f>I17*(1+'Q.1.Input'!I16)</f>
        <v>156824.38596738433</v>
      </c>
      <c r="K17" s="36">
        <f>J17*(1+'Q.1.Input'!J16)</f>
        <v>196596.61849257268</v>
      </c>
      <c r="L17" s="36">
        <f>K17*(1+'Q.1.Input'!K16)</f>
        <v>210519.59101421665</v>
      </c>
      <c r="M17" s="36">
        <f>L17*(1+'Q.1.Input'!L16)</f>
        <v>202473.53224565327</v>
      </c>
      <c r="N17" s="36">
        <f>M17*(1+'Q.1.Input'!M16)</f>
        <v>223166.32724115904</v>
      </c>
    </row>
    <row r="18" spans="3:14" x14ac:dyDescent="0.35">
      <c r="C18" s="26">
        <f t="shared" si="1"/>
        <v>13</v>
      </c>
      <c r="D18" s="35">
        <v>100000</v>
      </c>
      <c r="E18" s="36">
        <f>D18*(1+'Q.1.Input'!D17)</f>
        <v>116865</v>
      </c>
      <c r="F18" s="36">
        <f>E18*(1+'Q.1.Input'!E17)</f>
        <v>122866.01775</v>
      </c>
      <c r="G18" s="36">
        <f>F18*(1+'Q.1.Input'!F17)</f>
        <v>132346.35967959001</v>
      </c>
      <c r="H18" s="36">
        <f>G18*(1+'Q.1.Input'!G17)</f>
        <v>141949.41153794105</v>
      </c>
      <c r="I18" s="36">
        <f>H18*(1+'Q.1.Input'!H17)</f>
        <v>150010.7186191807</v>
      </c>
      <c r="J18" s="36">
        <f>I18*(1+'Q.1.Input'!I17)</f>
        <v>156902.21103254586</v>
      </c>
      <c r="K18" s="36">
        <f>J18*(1+'Q.1.Input'!J17)</f>
        <v>182190.1403846613</v>
      </c>
      <c r="L18" s="36">
        <f>K18*(1+'Q.1.Input'!K17)</f>
        <v>197490.46837416515</v>
      </c>
      <c r="M18" s="36">
        <f>L18*(1+'Q.1.Input'!L17)</f>
        <v>210882.29703461728</v>
      </c>
      <c r="N18" s="36">
        <f>M18*(1+'Q.1.Input'!M17)</f>
        <v>233680.78216702974</v>
      </c>
    </row>
    <row r="19" spans="3:14" x14ac:dyDescent="0.35">
      <c r="C19" s="26">
        <f t="shared" si="1"/>
        <v>14</v>
      </c>
      <c r="D19" s="35">
        <v>100000</v>
      </c>
      <c r="E19" s="36">
        <f>D19*(1+'Q.1.Input'!D18)</f>
        <v>108875.00000000001</v>
      </c>
      <c r="F19" s="36">
        <f>E19*(1+'Q.1.Input'!E18)</f>
        <v>116702.02375000002</v>
      </c>
      <c r="G19" s="36">
        <f>F19*(1+'Q.1.Input'!F18)</f>
        <v>127711.69267057504</v>
      </c>
      <c r="H19" s="36">
        <f>G19*(1+'Q.1.Input'!G18)</f>
        <v>136804.76518871996</v>
      </c>
      <c r="I19" s="36">
        <f>H19*(1+'Q.1.Input'!H18)</f>
        <v>159486.99525700972</v>
      </c>
      <c r="J19" s="36">
        <f>I19*(1+'Q.1.Input'!I18)</f>
        <v>156255.7887331027</v>
      </c>
      <c r="K19" s="36">
        <f>J19*(1+'Q.1.Input'!J18)</f>
        <v>164296.71162130818</v>
      </c>
      <c r="L19" s="36">
        <f>K19*(1+'Q.1.Input'!K18)</f>
        <v>178234.00166814376</v>
      </c>
      <c r="M19" s="36">
        <f>L19*(1+'Q.1.Input'!L18)</f>
        <v>188355.91062287762</v>
      </c>
      <c r="N19" s="36">
        <f>M19*(1+'Q.1.Input'!M18)</f>
        <v>215989.60627036003</v>
      </c>
    </row>
    <row r="20" spans="3:14" x14ac:dyDescent="0.35">
      <c r="C20" s="26">
        <f t="shared" si="1"/>
        <v>15</v>
      </c>
      <c r="D20" s="35">
        <v>100000</v>
      </c>
      <c r="E20" s="36">
        <f>D20*(1+'Q.1.Input'!D19)</f>
        <v>95295</v>
      </c>
      <c r="F20" s="36">
        <f>E20*(1+'Q.1.Input'!E19)</f>
        <v>92295.113400000002</v>
      </c>
      <c r="G20" s="36">
        <f>F20*(1+'Q.1.Input'!F19)</f>
        <v>97681.456218024003</v>
      </c>
      <c r="H20" s="36">
        <f>G20*(1+'Q.1.Input'!G19)</f>
        <v>95701.45310048465</v>
      </c>
      <c r="I20" s="36">
        <f>H20*(1+'Q.1.Input'!H19)</f>
        <v>93908.964883912573</v>
      </c>
      <c r="J20" s="36">
        <f>I20*(1+'Q.1.Input'!I19)</f>
        <v>112068.14142351475</v>
      </c>
      <c r="K20" s="36">
        <f>J20*(1+'Q.1.Input'!J19)</f>
        <v>113532.87203192008</v>
      </c>
      <c r="L20" s="36">
        <f>K20*(1+'Q.1.Input'!K19)</f>
        <v>108009.49780756717</v>
      </c>
      <c r="M20" s="36">
        <f>L20*(1+'Q.1.Input'!L19)</f>
        <v>119635.64015157369</v>
      </c>
      <c r="N20" s="36">
        <f>M20*(1+'Q.1.Input'!M19)</f>
        <v>124913.96459506112</v>
      </c>
    </row>
    <row r="21" spans="3:14" x14ac:dyDescent="0.35">
      <c r="C21" s="26">
        <f t="shared" si="1"/>
        <v>16</v>
      </c>
      <c r="D21" s="35">
        <v>100000</v>
      </c>
      <c r="E21" s="36">
        <f>D21*(1+'Q.1.Input'!D20)</f>
        <v>106431.00000000001</v>
      </c>
      <c r="F21" s="36">
        <f>E21*(1+'Q.1.Input'!E20)</f>
        <v>109667.56671000001</v>
      </c>
      <c r="G21" s="36">
        <f>F21*(1+'Q.1.Input'!F20)</f>
        <v>105375.17814897062</v>
      </c>
      <c r="H21" s="36">
        <f>G21*(1+'Q.1.Input'!G20)</f>
        <v>103679.69153255368</v>
      </c>
      <c r="I21" s="36">
        <f>H21*(1+'Q.1.Input'!H20)</f>
        <v>106899.98275155481</v>
      </c>
      <c r="J21" s="36">
        <f>I21*(1+'Q.1.Input'!I20)</f>
        <v>120785.22151115428</v>
      </c>
      <c r="K21" s="36">
        <f>J21*(1+'Q.1.Input'!J20)</f>
        <v>137418.55436545532</v>
      </c>
      <c r="L21" s="36">
        <f>K21*(1+'Q.1.Input'!K20)</f>
        <v>153174.96580899842</v>
      </c>
      <c r="M21" s="36">
        <f>L21*(1+'Q.1.Input'!L20)</f>
        <v>170024.21204798826</v>
      </c>
      <c r="N21" s="36">
        <f>M21*(1+'Q.1.Input'!M20)</f>
        <v>203721.31063377907</v>
      </c>
    </row>
    <row r="22" spans="3:14" x14ac:dyDescent="0.35">
      <c r="C22" s="26">
        <f t="shared" si="1"/>
        <v>17</v>
      </c>
      <c r="D22" s="35">
        <v>100000</v>
      </c>
      <c r="E22" s="36">
        <f>D22*(1+'Q.1.Input'!D21)</f>
        <v>96697</v>
      </c>
      <c r="F22" s="36">
        <f>E22*(1+'Q.1.Input'!E21)</f>
        <v>102550.06941</v>
      </c>
      <c r="G22" s="36">
        <f>F22*(1+'Q.1.Input'!F21)</f>
        <v>108323.638317783</v>
      </c>
      <c r="H22" s="36">
        <f>G22*(1+'Q.1.Input'!G21)</f>
        <v>107104.99738670794</v>
      </c>
      <c r="I22" s="36">
        <f>H22*(1+'Q.1.Input'!H21)</f>
        <v>123331.40449079419</v>
      </c>
      <c r="J22" s="36">
        <f>I22*(1+'Q.1.Input'!I21)</f>
        <v>122475.48454362807</v>
      </c>
      <c r="K22" s="36">
        <f>J22*(1+'Q.1.Input'!J21)</f>
        <v>138370.35292770012</v>
      </c>
      <c r="L22" s="36">
        <f>K22*(1+'Q.1.Input'!K21)</f>
        <v>140328.29342162708</v>
      </c>
      <c r="M22" s="36">
        <f>L22*(1+'Q.1.Input'!L21)</f>
        <v>134807.77835842027</v>
      </c>
      <c r="N22" s="36">
        <f>M22*(1+'Q.1.Input'!M21)</f>
        <v>132927.2098503203</v>
      </c>
    </row>
    <row r="23" spans="3:14" x14ac:dyDescent="0.35">
      <c r="C23" s="26">
        <f t="shared" si="1"/>
        <v>18</v>
      </c>
      <c r="D23" s="35">
        <v>100000</v>
      </c>
      <c r="E23" s="36">
        <f>D23*(1+'Q.1.Input'!D22)</f>
        <v>95039</v>
      </c>
      <c r="F23" s="36">
        <f>E23*(1+'Q.1.Input'!E22)</f>
        <v>91980.644979999997</v>
      </c>
      <c r="G23" s="36">
        <f>F23*(1+'Q.1.Input'!F22)</f>
        <v>106707.6660477478</v>
      </c>
      <c r="H23" s="36">
        <f>G23*(1+'Q.1.Input'!G22)</f>
        <v>102351.85911967873</v>
      </c>
      <c r="I23" s="36">
        <f>H23*(1+'Q.1.Input'!H22)</f>
        <v>121241.91823880664</v>
      </c>
      <c r="J23" s="36">
        <f>I23*(1+'Q.1.Input'!I22)</f>
        <v>152084.64981957665</v>
      </c>
      <c r="K23" s="36">
        <f>J23*(1+'Q.1.Input'!J22)</f>
        <v>171539.31822449691</v>
      </c>
      <c r="L23" s="36">
        <f>K23*(1+'Q.1.Input'!K22)</f>
        <v>188552.58780600253</v>
      </c>
      <c r="M23" s="36">
        <f>L23*(1+'Q.1.Input'!L22)</f>
        <v>202714.77267611137</v>
      </c>
      <c r="N23" s="36">
        <f>M23*(1+'Q.1.Input'!M22)</f>
        <v>216720.33632030393</v>
      </c>
    </row>
    <row r="24" spans="3:14" x14ac:dyDescent="0.35">
      <c r="C24" s="26">
        <f t="shared" si="1"/>
        <v>19</v>
      </c>
      <c r="D24" s="35">
        <v>100000</v>
      </c>
      <c r="E24" s="36">
        <f>D24*(1+'Q.1.Input'!D23)</f>
        <v>102716.00000000001</v>
      </c>
      <c r="F24" s="36">
        <f>E24*(1+'Q.1.Input'!E23)</f>
        <v>118199.40984000002</v>
      </c>
      <c r="G24" s="36">
        <f>F24*(1+'Q.1.Input'!F23)</f>
        <v>125376.47800548484</v>
      </c>
      <c r="H24" s="36">
        <f>G24*(1+'Q.1.Input'!G23)</f>
        <v>143759.17721064901</v>
      </c>
      <c r="I24" s="36">
        <f>H24*(1+'Q.1.Input'!H23)</f>
        <v>152148.96279266247</v>
      </c>
      <c r="J24" s="36">
        <f>I24*(1+'Q.1.Input'!I23)</f>
        <v>159055.00421382143</v>
      </c>
      <c r="K24" s="36">
        <f>J24*(1+'Q.1.Input'!J23)</f>
        <v>189937.12383197702</v>
      </c>
      <c r="L24" s="36">
        <f>K24*(1+'Q.1.Input'!K23)</f>
        <v>211289.85529316787</v>
      </c>
      <c r="M24" s="36">
        <f>L24*(1+'Q.1.Input'!L23)</f>
        <v>251711.71750930382</v>
      </c>
      <c r="N24" s="36">
        <f>M24*(1+'Q.1.Input'!M23)</f>
        <v>274358.22073361592</v>
      </c>
    </row>
    <row r="25" spans="3:14" x14ac:dyDescent="0.35">
      <c r="C25" s="26">
        <f t="shared" si="1"/>
        <v>20</v>
      </c>
      <c r="D25" s="35">
        <v>100000</v>
      </c>
      <c r="E25" s="36">
        <f>D25*(1+'Q.1.Input'!D24)</f>
        <v>125586</v>
      </c>
      <c r="F25" s="36">
        <f>E25*(1+'Q.1.Input'!E24)</f>
        <v>132876.26729999998</v>
      </c>
      <c r="G25" s="36">
        <f>F25*(1+'Q.1.Input'!F24)</f>
        <v>132921.44523088197</v>
      </c>
      <c r="H25" s="36">
        <f>G25*(1+'Q.1.Input'!G24)</f>
        <v>152301.39194554454</v>
      </c>
      <c r="I25" s="36">
        <f>H25*(1+'Q.1.Input'!H24)</f>
        <v>161200.36227692271</v>
      </c>
      <c r="J25" s="36">
        <f>I25*(1+'Q.1.Input'!I24)</f>
        <v>202130.74626265618</v>
      </c>
      <c r="K25" s="36">
        <f>J25*(1+'Q.1.Input'!J24)</f>
        <v>223714.26734858262</v>
      </c>
      <c r="L25" s="36">
        <f>K25*(1+'Q.1.Input'!K24)</f>
        <v>249184.13668621876</v>
      </c>
      <c r="M25" s="36">
        <f>L25*(1+'Q.1.Input'!L24)</f>
        <v>245311.81520211493</v>
      </c>
      <c r="N25" s="36">
        <f>M25*(1+'Q.1.Input'!M24)</f>
        <v>240292.73546307965</v>
      </c>
    </row>
    <row r="26" spans="3:14" x14ac:dyDescent="0.35">
      <c r="C26" s="26">
        <f t="shared" si="1"/>
        <v>21</v>
      </c>
      <c r="D26" s="35">
        <v>100000</v>
      </c>
      <c r="E26" s="36">
        <f>D26*(1+'Q.1.Input'!D25)</f>
        <v>102113.00000000001</v>
      </c>
      <c r="F26" s="36">
        <f>E26*(1+'Q.1.Input'!E25)</f>
        <v>103621.20901000001</v>
      </c>
      <c r="G26" s="36">
        <f>F26*(1+'Q.1.Input'!F25)</f>
        <v>112192.7554193072</v>
      </c>
      <c r="H26" s="36">
        <f>G26*(1+'Q.1.Input'!G25)</f>
        <v>121747.09047081538</v>
      </c>
      <c r="I26" s="36">
        <f>H26*(1+'Q.1.Input'!H25)</f>
        <v>140172.29514266859</v>
      </c>
      <c r="J26" s="36">
        <f>I26*(1+'Q.1.Input'!I25)</f>
        <v>148417.22954296038</v>
      </c>
      <c r="K26" s="36">
        <f>J26*(1+'Q.1.Input'!J25)</f>
        <v>143054.91503957321</v>
      </c>
      <c r="L26" s="36">
        <f>K26*(1+'Q.1.Input'!K25)</f>
        <v>146664.19054602165</v>
      </c>
      <c r="M26" s="36">
        <f>L26*(1+'Q.1.Input'!L25)</f>
        <v>148190.96476960575</v>
      </c>
      <c r="N26" s="36">
        <f>M26*(1+'Q.1.Input'!M25)</f>
        <v>172903.2900545852</v>
      </c>
    </row>
    <row r="27" spans="3:14" x14ac:dyDescent="0.35">
      <c r="C27" s="26">
        <f t="shared" si="1"/>
        <v>22</v>
      </c>
      <c r="D27" s="35">
        <v>100000</v>
      </c>
      <c r="E27" s="36">
        <f>D27*(1+'Q.1.Input'!D26)</f>
        <v>106556</v>
      </c>
      <c r="F27" s="36">
        <f>E27*(1+'Q.1.Input'!E26)</f>
        <v>113186.97988</v>
      </c>
      <c r="G27" s="36">
        <f>F27*(1+'Q.1.Input'!F26)</f>
        <v>118657.30661760039</v>
      </c>
      <c r="H27" s="36">
        <f>G27*(1+'Q.1.Input'!G26)</f>
        <v>131615.87107330855</v>
      </c>
      <c r="I27" s="36">
        <f>H27*(1+'Q.1.Input'!H26)</f>
        <v>141385.71718308024</v>
      </c>
      <c r="J27" s="36">
        <f>I27*(1+'Q.1.Input'!I26)</f>
        <v>147702.83102682026</v>
      </c>
      <c r="K27" s="36">
        <f>J27*(1+'Q.1.Input'!J26)</f>
        <v>144942.265114929</v>
      </c>
      <c r="L27" s="36">
        <f>K27*(1+'Q.1.Input'!K26)</f>
        <v>152737.26013280987</v>
      </c>
      <c r="M27" s="36">
        <f>L27*(1+'Q.1.Input'!L26)</f>
        <v>163001.20401373468</v>
      </c>
      <c r="N27" s="36">
        <f>M27*(1+'Q.1.Input'!M26)</f>
        <v>187865.40767398977</v>
      </c>
    </row>
    <row r="28" spans="3:14" x14ac:dyDescent="0.35">
      <c r="C28" s="26">
        <f t="shared" si="1"/>
        <v>23</v>
      </c>
      <c r="D28" s="35">
        <v>100000</v>
      </c>
      <c r="E28" s="36">
        <f>D28*(1+'Q.1.Input'!D27)</f>
        <v>103082.99999999999</v>
      </c>
      <c r="F28" s="36">
        <f>E28*(1+'Q.1.Input'!E27)</f>
        <v>112045.03601999999</v>
      </c>
      <c r="G28" s="36">
        <f>F28*(1+'Q.1.Input'!F27)</f>
        <v>123795.19894741739</v>
      </c>
      <c r="H28" s="36">
        <f>G28*(1+'Q.1.Input'!G27)</f>
        <v>124734.80450742829</v>
      </c>
      <c r="I28" s="36">
        <f>H28*(1+'Q.1.Input'!H27)</f>
        <v>139831.45789696233</v>
      </c>
      <c r="J28" s="36">
        <f>I28*(1+'Q.1.Input'!I27)</f>
        <v>157675.35023919368</v>
      </c>
      <c r="K28" s="36">
        <f>J28*(1+'Q.1.Input'!J27)</f>
        <v>156639.42318812219</v>
      </c>
      <c r="L28" s="36">
        <f>K28*(1+'Q.1.Input'!K27)</f>
        <v>171728.498823834</v>
      </c>
      <c r="M28" s="36">
        <f>L28*(1+'Q.1.Input'!L27)</f>
        <v>208708.51376055842</v>
      </c>
      <c r="N28" s="36">
        <f>M28*(1+'Q.1.Input'!M27)</f>
        <v>219788.84875610648</v>
      </c>
    </row>
    <row r="29" spans="3:14" x14ac:dyDescent="0.35">
      <c r="C29" s="26">
        <f t="shared" si="1"/>
        <v>24</v>
      </c>
      <c r="D29" s="35">
        <v>100000</v>
      </c>
      <c r="E29" s="36">
        <f>D29*(1+'Q.1.Input'!D28)</f>
        <v>95645</v>
      </c>
      <c r="F29" s="36">
        <f>E29*(1+'Q.1.Input'!E28)</f>
        <v>93598.197</v>
      </c>
      <c r="G29" s="36">
        <f>F29*(1+'Q.1.Input'!F28)</f>
        <v>89265.536460870004</v>
      </c>
      <c r="H29" s="36">
        <f>G29*(1+'Q.1.Input'!G28)</f>
        <v>99251.672024747517</v>
      </c>
      <c r="I29" s="36">
        <f>H29*(1+'Q.1.Input'!H28)</f>
        <v>116013.29439628687</v>
      </c>
      <c r="J29" s="36">
        <f>I29*(1+'Q.1.Input'!I28)</f>
        <v>122411.4275822421</v>
      </c>
      <c r="K29" s="36">
        <f>J29*(1+'Q.1.Input'!J28)</f>
        <v>143770.99758106752</v>
      </c>
      <c r="L29" s="36">
        <f>K29*(1+'Q.1.Input'!K28)</f>
        <v>148219.27224622574</v>
      </c>
      <c r="M29" s="36">
        <f>L29*(1+'Q.1.Input'!L28)</f>
        <v>166623.65928103958</v>
      </c>
      <c r="N29" s="36">
        <f>M29*(1+'Q.1.Input'!M28)</f>
        <v>182706.17487484551</v>
      </c>
    </row>
    <row r="30" spans="3:14" x14ac:dyDescent="0.35">
      <c r="C30" s="26">
        <f t="shared" si="1"/>
        <v>25</v>
      </c>
      <c r="D30" s="35">
        <v>100000</v>
      </c>
      <c r="E30" s="36">
        <f>D30*(1+'Q.1.Input'!D29)</f>
        <v>97763</v>
      </c>
      <c r="F30" s="36">
        <f>E30*(1+'Q.1.Input'!E29)</f>
        <v>93039.091839999994</v>
      </c>
      <c r="G30" s="36">
        <f>F30*(1+'Q.1.Input'!F29)</f>
        <v>105849.64439544961</v>
      </c>
      <c r="H30" s="36">
        <f>G30*(1+'Q.1.Input'!G29)</f>
        <v>111708.42221273774</v>
      </c>
      <c r="I30" s="36">
        <f>H30*(1+'Q.1.Input'!H29)</f>
        <v>118709.18903281001</v>
      </c>
      <c r="J30" s="36">
        <f>I30*(1+'Q.1.Input'!I29)</f>
        <v>128128.76318256349</v>
      </c>
      <c r="K30" s="36">
        <f>J30*(1+'Q.1.Input'!J29)</f>
        <v>140277.93250753413</v>
      </c>
      <c r="L30" s="36">
        <f>K30*(1+'Q.1.Input'!K29)</f>
        <v>146990.23157801962</v>
      </c>
      <c r="M30" s="36">
        <f>L30*(1+'Q.1.Input'!L29)</f>
        <v>149860.95080073836</v>
      </c>
      <c r="N30" s="36">
        <f>M30*(1+'Q.1.Input'!M29)</f>
        <v>157993.90460069443</v>
      </c>
    </row>
    <row r="31" spans="3:14" x14ac:dyDescent="0.35">
      <c r="C31" s="26">
        <f t="shared" si="1"/>
        <v>26</v>
      </c>
      <c r="D31" s="35">
        <v>100000</v>
      </c>
      <c r="E31" s="36">
        <f>D31*(1+'Q.1.Input'!D30)</f>
        <v>127610</v>
      </c>
      <c r="F31" s="36">
        <f>E31*(1+'Q.1.Input'!E30)</f>
        <v>125298.9829</v>
      </c>
      <c r="G31" s="36">
        <f>F31*(1+'Q.1.Input'!F30)</f>
        <v>132735.477535115</v>
      </c>
      <c r="H31" s="36">
        <f>G31*(1+'Q.1.Input'!G30)</f>
        <v>137902.86967555701</v>
      </c>
      <c r="I31" s="36">
        <f>H31*(1+'Q.1.Input'!H30)</f>
        <v>131112.53237273259</v>
      </c>
      <c r="J31" s="36">
        <f>I31*(1+'Q.1.Input'!I30)</f>
        <v>144315.56438266675</v>
      </c>
      <c r="K31" s="36">
        <f>J31*(1+'Q.1.Input'!J30)</f>
        <v>152691.63973943674</v>
      </c>
      <c r="L31" s="36">
        <f>K31*(1+'Q.1.Input'!K30)</f>
        <v>145689.20114098617</v>
      </c>
      <c r="M31" s="36">
        <f>L31*(1+'Q.1.Input'!L30)</f>
        <v>144765.53160575233</v>
      </c>
      <c r="N31" s="36">
        <f>M31*(1+'Q.1.Input'!M30)</f>
        <v>150399.80609584821</v>
      </c>
    </row>
    <row r="32" spans="3:14" x14ac:dyDescent="0.35">
      <c r="C32" s="26">
        <f t="shared" si="1"/>
        <v>27</v>
      </c>
      <c r="D32" s="35">
        <v>100000</v>
      </c>
      <c r="E32" s="36">
        <f>D32*(1+'Q.1.Input'!D31)</f>
        <v>106468</v>
      </c>
      <c r="F32" s="36">
        <f>E32*(1+'Q.1.Input'!E31)</f>
        <v>111239.89576000001</v>
      </c>
      <c r="G32" s="36">
        <f>F32*(1+'Q.1.Input'!F31)</f>
        <v>113324.53140654242</v>
      </c>
      <c r="H32" s="36">
        <f>G32*(1+'Q.1.Input'!G31)</f>
        <v>136075.56433171988</v>
      </c>
      <c r="I32" s="36">
        <f>H32*(1+'Q.1.Input'!H31)</f>
        <v>158948.50594023868</v>
      </c>
      <c r="J32" s="36">
        <f>I32*(1+'Q.1.Input'!I31)</f>
        <v>189843.32703984287</v>
      </c>
      <c r="K32" s="36">
        <f>J32*(1+'Q.1.Input'!J31)</f>
        <v>195120.97153155052</v>
      </c>
      <c r="L32" s="36">
        <f>K32*(1+'Q.1.Input'!K31)</f>
        <v>206896.52216347956</v>
      </c>
      <c r="M32" s="36">
        <f>L32*(1+'Q.1.Input'!L31)</f>
        <v>221042.03738379668</v>
      </c>
      <c r="N32" s="36">
        <f>M32*(1+'Q.1.Input'!M31)</f>
        <v>232215.71237354761</v>
      </c>
    </row>
    <row r="33" spans="3:14" x14ac:dyDescent="0.35">
      <c r="C33" s="26">
        <f t="shared" si="1"/>
        <v>28</v>
      </c>
      <c r="D33" s="35">
        <v>100000</v>
      </c>
      <c r="E33" s="36">
        <f>D33*(1+'Q.1.Input'!D32)</f>
        <v>98960</v>
      </c>
      <c r="F33" s="36">
        <f>E33*(1+'Q.1.Input'!E32)</f>
        <v>109847.57920000001</v>
      </c>
      <c r="G33" s="36">
        <f>F33*(1+'Q.1.Input'!F32)</f>
        <v>107213.434250784</v>
      </c>
      <c r="H33" s="36">
        <f>G33*(1+'Q.1.Input'!G32)</f>
        <v>115394.89141846134</v>
      </c>
      <c r="I33" s="36">
        <f>H33*(1+'Q.1.Input'!H32)</f>
        <v>122998.26081402376</v>
      </c>
      <c r="J33" s="36">
        <f>I33*(1+'Q.1.Input'!I32)</f>
        <v>117180.44307752044</v>
      </c>
      <c r="K33" s="36">
        <f>J33*(1+'Q.1.Input'!J32)</f>
        <v>123619.5084246302</v>
      </c>
      <c r="L33" s="36">
        <f>K33*(1+'Q.1.Input'!K32)</f>
        <v>139038.56971043433</v>
      </c>
      <c r="M33" s="36">
        <f>L33*(1+'Q.1.Input'!L32)</f>
        <v>142762.02260727977</v>
      </c>
      <c r="N33" s="36">
        <f>M33*(1+'Q.1.Input'!M32)</f>
        <v>149323.36516631034</v>
      </c>
    </row>
    <row r="34" spans="3:14" x14ac:dyDescent="0.35">
      <c r="C34" s="26">
        <f t="shared" si="1"/>
        <v>29</v>
      </c>
      <c r="D34" s="35">
        <v>100000</v>
      </c>
      <c r="E34" s="36">
        <f>D34*(1+'Q.1.Input'!D33)</f>
        <v>115694.99999999999</v>
      </c>
      <c r="F34" s="36">
        <f>E34*(1+'Q.1.Input'!E33)</f>
        <v>116883.18764999999</v>
      </c>
      <c r="G34" s="36">
        <f>F34*(1+'Q.1.Input'!F33)</f>
        <v>129116.18206944899</v>
      </c>
      <c r="H34" s="36">
        <f>G34*(1+'Q.1.Input'!G33)</f>
        <v>137921.90568658541</v>
      </c>
      <c r="I34" s="36">
        <f>H34*(1+'Q.1.Input'!H33)</f>
        <v>158139.87784118197</v>
      </c>
      <c r="J34" s="36">
        <f>I34*(1+'Q.1.Input'!I33)</f>
        <v>170122.13638520832</v>
      </c>
      <c r="K34" s="36">
        <f>J34*(1+'Q.1.Input'!J33)</f>
        <v>171501.82691129236</v>
      </c>
      <c r="L34" s="36">
        <f>K34*(1+'Q.1.Input'!K33)</f>
        <v>199772.18805934978</v>
      </c>
      <c r="M34" s="36">
        <f>L34*(1+'Q.1.Input'!L33)</f>
        <v>214571.31175078638</v>
      </c>
      <c r="N34" s="36">
        <f>M34*(1+'Q.1.Input'!M33)</f>
        <v>238399.45592071122</v>
      </c>
    </row>
    <row r="35" spans="3:14" x14ac:dyDescent="0.35">
      <c r="C35" s="26">
        <f t="shared" si="1"/>
        <v>30</v>
      </c>
      <c r="D35" s="35">
        <v>100000</v>
      </c>
      <c r="E35" s="36">
        <f>D35*(1+'Q.1.Input'!D34)</f>
        <v>106867</v>
      </c>
      <c r="F35" s="36">
        <f>E35*(1+'Q.1.Input'!E34)</f>
        <v>124479.75027000002</v>
      </c>
      <c r="G35" s="36">
        <f>F35*(1+'Q.1.Input'!F34)</f>
        <v>153474.81850039112</v>
      </c>
      <c r="H35" s="36">
        <f>G35*(1+'Q.1.Input'!G34)</f>
        <v>170073.12012120843</v>
      </c>
      <c r="I35" s="36">
        <f>H35*(1+'Q.1.Input'!H34)</f>
        <v>198723.6379368272</v>
      </c>
      <c r="J35" s="36">
        <f>I35*(1+'Q.1.Input'!I34)</f>
        <v>212342.16884463796</v>
      </c>
      <c r="K35" s="36">
        <f>J35*(1+'Q.1.Input'!J34)</f>
        <v>220908.05193583065</v>
      </c>
      <c r="L35" s="36">
        <f>K35*(1+'Q.1.Input'!K34)</f>
        <v>212149.04767657496</v>
      </c>
      <c r="M35" s="36">
        <f>L35*(1+'Q.1.Input'!L34)</f>
        <v>207496.61906102768</v>
      </c>
      <c r="N35" s="36">
        <f>M35*(1+'Q.1.Input'!M34)</f>
        <v>233823.79008749084</v>
      </c>
    </row>
    <row r="36" spans="3:14" x14ac:dyDescent="0.35">
      <c r="C36" s="26">
        <f t="shared" si="1"/>
        <v>31</v>
      </c>
      <c r="D36" s="35">
        <v>100000</v>
      </c>
      <c r="E36" s="36">
        <f>D36*(1+'Q.1.Input'!D35)</f>
        <v>121169</v>
      </c>
      <c r="F36" s="36">
        <f>E36*(1+'Q.1.Input'!E35)</f>
        <v>120028.79970999999</v>
      </c>
      <c r="G36" s="36">
        <f>F36*(1+'Q.1.Input'!F35)</f>
        <v>152675.4329431229</v>
      </c>
      <c r="H36" s="36">
        <f>G36*(1+'Q.1.Input'!G35)</f>
        <v>159446.58839415043</v>
      </c>
      <c r="I36" s="36">
        <f>H36*(1+'Q.1.Input'!H35)</f>
        <v>185039.3602972955</v>
      </c>
      <c r="J36" s="36">
        <f>I36*(1+'Q.1.Input'!I35)</f>
        <v>224254.75192510133</v>
      </c>
      <c r="K36" s="36">
        <f>J36*(1+'Q.1.Input'!J35)</f>
        <v>216939.56191730453</v>
      </c>
      <c r="L36" s="36">
        <f>K36*(1+'Q.1.Input'!K35)</f>
        <v>209526.73708659023</v>
      </c>
      <c r="M36" s="36">
        <f>L36*(1+'Q.1.Input'!L35)</f>
        <v>218729.15137943326</v>
      </c>
      <c r="N36" s="36">
        <f>M36*(1+'Q.1.Input'!M35)</f>
        <v>211121.75149445655</v>
      </c>
    </row>
    <row r="37" spans="3:14" x14ac:dyDescent="0.35">
      <c r="C37" s="26">
        <f t="shared" si="1"/>
        <v>32</v>
      </c>
      <c r="D37" s="35">
        <v>100000</v>
      </c>
      <c r="E37" s="36">
        <f>D37*(1+'Q.1.Input'!D36)</f>
        <v>109774</v>
      </c>
      <c r="F37" s="36">
        <f>E37*(1+'Q.1.Input'!E36)</f>
        <v>107178.94263999999</v>
      </c>
      <c r="G37" s="36">
        <f>F37*(1+'Q.1.Input'!F36)</f>
        <v>101837.14413882239</v>
      </c>
      <c r="H37" s="36">
        <f>G37*(1+'Q.1.Input'!G36)</f>
        <v>116843.86569911925</v>
      </c>
      <c r="I37" s="36">
        <f>H37*(1+'Q.1.Input'!H36)</f>
        <v>131138.5442287495</v>
      </c>
      <c r="J37" s="36">
        <f>I37*(1+'Q.1.Input'!I36)</f>
        <v>149559.57553656196</v>
      </c>
      <c r="K37" s="36">
        <f>J37*(1+'Q.1.Input'!J36)</f>
        <v>161455.54417474009</v>
      </c>
      <c r="L37" s="36">
        <f>K37*(1+'Q.1.Input'!K36)</f>
        <v>170660.12474814203</v>
      </c>
      <c r="M37" s="36">
        <f>L37*(1+'Q.1.Input'!L36)</f>
        <v>206258.12016935699</v>
      </c>
      <c r="N37" s="36">
        <f>M37*(1+'Q.1.Input'!M36)</f>
        <v>238246.69202642256</v>
      </c>
    </row>
    <row r="38" spans="3:14" x14ac:dyDescent="0.35">
      <c r="C38" s="26">
        <f t="shared" si="1"/>
        <v>33</v>
      </c>
      <c r="D38" s="35">
        <v>100000</v>
      </c>
      <c r="E38" s="36">
        <f>D38*(1+'Q.1.Input'!D37)</f>
        <v>99451</v>
      </c>
      <c r="F38" s="36">
        <f>E38*(1+'Q.1.Input'!E37)</f>
        <v>105759.17693000002</v>
      </c>
      <c r="G38" s="36">
        <f>F38*(1+'Q.1.Input'!F37)</f>
        <v>131362.4160729837</v>
      </c>
      <c r="H38" s="36">
        <f>G38*(1+'Q.1.Input'!G37)</f>
        <v>128986.06996622343</v>
      </c>
      <c r="I38" s="36">
        <f>H38*(1+'Q.1.Input'!H37)</f>
        <v>149607.07297172357</v>
      </c>
      <c r="J38" s="36">
        <f>I38*(1+'Q.1.Input'!I37)</f>
        <v>160124.45020163574</v>
      </c>
      <c r="K38" s="36">
        <f>J38*(1+'Q.1.Input'!J37)</f>
        <v>152419.26165793304</v>
      </c>
      <c r="L38" s="36">
        <f>K38*(1+'Q.1.Input'!K37)</f>
        <v>168272.38906297463</v>
      </c>
      <c r="M38" s="36">
        <f>L38*(1+'Q.1.Input'!L37)</f>
        <v>188638.39631126644</v>
      </c>
      <c r="N38" s="36">
        <f>M38*(1+'Q.1.Input'!M37)</f>
        <v>200886.68738375694</v>
      </c>
    </row>
    <row r="39" spans="3:14" x14ac:dyDescent="0.35">
      <c r="C39" s="26">
        <f t="shared" si="1"/>
        <v>34</v>
      </c>
      <c r="D39" s="35">
        <v>100000</v>
      </c>
      <c r="E39" s="36">
        <f>D39*(1+'Q.1.Input'!D38)</f>
        <v>116023.00000000001</v>
      </c>
      <c r="F39" s="36">
        <f>E39*(1+'Q.1.Input'!E38)</f>
        <v>119307.61113000002</v>
      </c>
      <c r="G39" s="36">
        <f>F39*(1+'Q.1.Input'!F38)</f>
        <v>135741.04148704623</v>
      </c>
      <c r="H39" s="36">
        <f>G39*(1+'Q.1.Input'!G38)</f>
        <v>139640.88160896907</v>
      </c>
      <c r="I39" s="36">
        <f>H39*(1+'Q.1.Input'!H38)</f>
        <v>137779.46865712153</v>
      </c>
      <c r="J39" s="36">
        <f>I39*(1+'Q.1.Input'!I38)</f>
        <v>155553.0201138902</v>
      </c>
      <c r="K39" s="36">
        <f>J39*(1+'Q.1.Input'!J38)</f>
        <v>171069.43387025077</v>
      </c>
      <c r="L39" s="36">
        <f>K39*(1+'Q.1.Input'!K38)</f>
        <v>181177.92671764389</v>
      </c>
      <c r="M39" s="36">
        <f>L39*(1+'Q.1.Input'!L38)</f>
        <v>189269.33292485384</v>
      </c>
      <c r="N39" s="36">
        <f>M39*(1+'Q.1.Input'!M38)</f>
        <v>203451.28404091313</v>
      </c>
    </row>
    <row r="40" spans="3:14" x14ac:dyDescent="0.35">
      <c r="C40" s="26">
        <f t="shared" si="1"/>
        <v>35</v>
      </c>
      <c r="D40" s="35">
        <v>100000</v>
      </c>
      <c r="E40" s="36">
        <f>D40*(1+'Q.1.Input'!D39)</f>
        <v>111086</v>
      </c>
      <c r="F40" s="36">
        <f>E40*(1+'Q.1.Input'!E39)</f>
        <v>107686.7684</v>
      </c>
      <c r="G40" s="36">
        <f>F40*(1+'Q.1.Input'!F39)</f>
        <v>116058.33777541599</v>
      </c>
      <c r="H40" s="36">
        <f>G40*(1+'Q.1.Input'!G39)</f>
        <v>120910.73687780612</v>
      </c>
      <c r="I40" s="36">
        <f>H40*(1+'Q.1.Input'!H39)</f>
        <v>117120.1852766869</v>
      </c>
      <c r="J40" s="36">
        <f>I40*(1+'Q.1.Input'!I39)</f>
        <v>123301.78865559044</v>
      </c>
      <c r="K40" s="36">
        <f>J40*(1+'Q.1.Input'!J39)</f>
        <v>124367.11610957474</v>
      </c>
      <c r="L40" s="36">
        <f>K40*(1+'Q.1.Input'!K39)</f>
        <v>119848.85878131389</v>
      </c>
      <c r="M40" s="36">
        <f>L40*(1+'Q.1.Input'!L39)</f>
        <v>128165.17109214926</v>
      </c>
      <c r="N40" s="36">
        <f>M40*(1+'Q.1.Input'!M39)</f>
        <v>131756.35918615127</v>
      </c>
    </row>
    <row r="41" spans="3:14" x14ac:dyDescent="0.35">
      <c r="C41" s="26">
        <f t="shared" si="1"/>
        <v>36</v>
      </c>
      <c r="D41" s="35">
        <v>100000</v>
      </c>
      <c r="E41" s="36">
        <f>D41*(1+'Q.1.Input'!D40)</f>
        <v>106932</v>
      </c>
      <c r="F41" s="36">
        <f>E41*(1+'Q.1.Input'!E40)</f>
        <v>109856.59019999999</v>
      </c>
      <c r="G41" s="36">
        <f>F41*(1+'Q.1.Input'!F40)</f>
        <v>124540.02204613198</v>
      </c>
      <c r="H41" s="36">
        <f>G41*(1+'Q.1.Input'!G40)</f>
        <v>122004.38719727274</v>
      </c>
      <c r="I41" s="36">
        <f>H41*(1+'Q.1.Input'!H40)</f>
        <v>123699.02813544284</v>
      </c>
      <c r="J41" s="36">
        <f>I41*(1+'Q.1.Input'!I40)</f>
        <v>133737.20426863403</v>
      </c>
      <c r="K41" s="36">
        <f>J41*(1+'Q.1.Input'!J40)</f>
        <v>154225.74396258875</v>
      </c>
      <c r="L41" s="36">
        <f>K41*(1+'Q.1.Input'!K40)</f>
        <v>165291.44109190447</v>
      </c>
      <c r="M41" s="36">
        <f>L41*(1+'Q.1.Input'!L40)</f>
        <v>180694.95048725905</v>
      </c>
      <c r="N41" s="36">
        <f>M41*(1+'Q.1.Input'!M40)</f>
        <v>176425.12880724511</v>
      </c>
    </row>
    <row r="42" spans="3:14" x14ac:dyDescent="0.35">
      <c r="C42" s="26">
        <f t="shared" si="1"/>
        <v>37</v>
      </c>
      <c r="D42" s="35">
        <v>100000</v>
      </c>
      <c r="E42" s="36">
        <f>D42*(1+'Q.1.Input'!D41)</f>
        <v>115392.99999999999</v>
      </c>
      <c r="F42" s="36">
        <f>E42*(1+'Q.1.Input'!E41)</f>
        <v>125143.70849999999</v>
      </c>
      <c r="G42" s="36">
        <f>F42*(1+'Q.1.Input'!F41)</f>
        <v>126251.23032022499</v>
      </c>
      <c r="H42" s="36">
        <f>G42*(1+'Q.1.Input'!G41)</f>
        <v>129185.30891286701</v>
      </c>
      <c r="I42" s="36">
        <f>H42*(1+'Q.1.Input'!H41)</f>
        <v>131891.74113459158</v>
      </c>
      <c r="J42" s="36">
        <f>I42*(1+'Q.1.Input'!I41)</f>
        <v>147275.59382053034</v>
      </c>
      <c r="K42" s="36">
        <f>J42*(1+'Q.1.Input'!J41)</f>
        <v>141936.8535445361</v>
      </c>
      <c r="L42" s="36">
        <f>K42*(1+'Q.1.Input'!K41)</f>
        <v>144935.97925993215</v>
      </c>
      <c r="M42" s="36">
        <f>L42*(1+'Q.1.Input'!L41)</f>
        <v>143151.81735524238</v>
      </c>
      <c r="N42" s="36">
        <f>M42*(1+'Q.1.Input'!M41)</f>
        <v>136841.68524622329</v>
      </c>
    </row>
    <row r="43" spans="3:14" x14ac:dyDescent="0.35">
      <c r="C43" s="26">
        <f t="shared" si="1"/>
        <v>38</v>
      </c>
      <c r="D43" s="35">
        <v>100000</v>
      </c>
      <c r="E43" s="36">
        <f>D43*(1+'Q.1.Input'!D42)</f>
        <v>96058</v>
      </c>
      <c r="F43" s="36">
        <f>E43*(1+'Q.1.Input'!E42)</f>
        <v>102392.06451999999</v>
      </c>
      <c r="G43" s="36">
        <f>F43*(1+'Q.1.Input'!F42)</f>
        <v>101351.7611444768</v>
      </c>
      <c r="H43" s="36">
        <f>G43*(1+'Q.1.Input'!G42)</f>
        <v>109809.56561198339</v>
      </c>
      <c r="I43" s="36">
        <f>H43*(1+'Q.1.Input'!H42)</f>
        <v>115559.19446742683</v>
      </c>
      <c r="J43" s="36">
        <f>I43*(1+'Q.1.Input'!I42)</f>
        <v>132508.26151996432</v>
      </c>
      <c r="K43" s="36">
        <f>J43*(1+'Q.1.Input'!J42)</f>
        <v>133874.42169623516</v>
      </c>
      <c r="L43" s="36">
        <f>K43*(1+'Q.1.Input'!K42)</f>
        <v>140679.25855105478</v>
      </c>
      <c r="M43" s="36">
        <f>L43*(1+'Q.1.Input'!L42)</f>
        <v>147233.50520694841</v>
      </c>
      <c r="N43" s="36">
        <f>M43*(1+'Q.1.Input'!M42)</f>
        <v>144512.63003072399</v>
      </c>
    </row>
    <row r="44" spans="3:14" x14ac:dyDescent="0.35">
      <c r="C44" s="26">
        <f t="shared" si="1"/>
        <v>39</v>
      </c>
      <c r="D44" s="35">
        <v>100000</v>
      </c>
      <c r="E44" s="36">
        <f>D44*(1+'Q.1.Input'!D43)</f>
        <v>116510</v>
      </c>
      <c r="F44" s="36">
        <f>E44*(1+'Q.1.Input'!E43)</f>
        <v>121570.02930000001</v>
      </c>
      <c r="G44" s="36">
        <f>F44*(1+'Q.1.Input'!F43)</f>
        <v>132115.01364148202</v>
      </c>
      <c r="H44" s="36">
        <f>G44*(1+'Q.1.Input'!G43)</f>
        <v>127123.70842610682</v>
      </c>
      <c r="I44" s="36">
        <f>H44*(1+'Q.1.Input'!H43)</f>
        <v>131641.68502357064</v>
      </c>
      <c r="J44" s="36">
        <f>I44*(1+'Q.1.Input'!I43)</f>
        <v>137615.58468994027</v>
      </c>
      <c r="K44" s="36">
        <f>J44*(1+'Q.1.Input'!J43)</f>
        <v>136650.89944126378</v>
      </c>
      <c r="L44" s="36">
        <f>K44*(1+'Q.1.Input'!K43)</f>
        <v>142500.92444634429</v>
      </c>
      <c r="M44" s="36">
        <f>L44*(1+'Q.1.Input'!L43)</f>
        <v>151605.30850922121</v>
      </c>
      <c r="N44" s="36">
        <f>M44*(1+'Q.1.Input'!M43)</f>
        <v>163710.99239368254</v>
      </c>
    </row>
    <row r="45" spans="3:14" x14ac:dyDescent="0.35">
      <c r="C45" s="26">
        <f t="shared" si="1"/>
        <v>40</v>
      </c>
      <c r="D45" s="35">
        <v>100000</v>
      </c>
      <c r="E45" s="36">
        <f>D45*(1+'Q.1.Input'!D44)</f>
        <v>118526</v>
      </c>
      <c r="F45" s="36">
        <f>E45*(1+'Q.1.Input'!E44)</f>
        <v>123934.34138000001</v>
      </c>
      <c r="G45" s="36">
        <f>F45*(1+'Q.1.Input'!F44)</f>
        <v>138377.64952442521</v>
      </c>
      <c r="H45" s="36">
        <f>G45*(1+'Q.1.Input'!G44)</f>
        <v>141332.01234177168</v>
      </c>
      <c r="I45" s="36">
        <f>H45*(1+'Q.1.Input'!H44)</f>
        <v>148989.38077044886</v>
      </c>
      <c r="J45" s="36">
        <f>I45*(1+'Q.1.Input'!I44)</f>
        <v>172943.89341072162</v>
      </c>
      <c r="K45" s="36">
        <f>J45*(1+'Q.1.Input'!J44)</f>
        <v>190406.03832840218</v>
      </c>
      <c r="L45" s="36">
        <f>K45*(1+'Q.1.Input'!K44)</f>
        <v>215193.09639799356</v>
      </c>
      <c r="M45" s="36">
        <f>L45*(1+'Q.1.Input'!L44)</f>
        <v>217448.32004824455</v>
      </c>
      <c r="N45" s="36">
        <f>M45*(1+'Q.1.Input'!M44)</f>
        <v>213086.30674807678</v>
      </c>
    </row>
    <row r="46" spans="3:14" x14ac:dyDescent="0.35">
      <c r="C46" s="26">
        <f t="shared" si="1"/>
        <v>41</v>
      </c>
      <c r="D46" s="35">
        <v>100000</v>
      </c>
      <c r="E46" s="36">
        <f>D46*(1+'Q.1.Input'!D45)</f>
        <v>95307</v>
      </c>
      <c r="F46" s="36">
        <f>E46*(1+'Q.1.Input'!E45)</f>
        <v>99715.901819999999</v>
      </c>
      <c r="G46" s="36">
        <f>F46*(1+'Q.1.Input'!F45)</f>
        <v>110377.52604259439</v>
      </c>
      <c r="H46" s="36">
        <f>G46*(1+'Q.1.Input'!G45)</f>
        <v>123646.00844817465</v>
      </c>
      <c r="I46" s="36">
        <f>H46*(1+'Q.1.Input'!H45)</f>
        <v>130057.0539862125</v>
      </c>
      <c r="J46" s="36">
        <f>I46*(1+'Q.1.Input'!I45)</f>
        <v>140693.11986120496</v>
      </c>
      <c r="K46" s="36">
        <f>J46*(1+'Q.1.Input'!J45)</f>
        <v>137717.46037614049</v>
      </c>
      <c r="L46" s="36">
        <f>K46*(1+'Q.1.Input'!K45)</f>
        <v>148197.75911076477</v>
      </c>
      <c r="M46" s="36">
        <f>L46*(1+'Q.1.Input'!L45)</f>
        <v>166907.72619849883</v>
      </c>
      <c r="N46" s="36">
        <f>M46*(1+'Q.1.Input'!M45)</f>
        <v>168797.12165906583</v>
      </c>
    </row>
    <row r="47" spans="3:14" x14ac:dyDescent="0.35">
      <c r="C47" s="26">
        <f t="shared" si="1"/>
        <v>42</v>
      </c>
      <c r="D47" s="35">
        <v>100000</v>
      </c>
      <c r="E47" s="36">
        <f>D47*(1+'Q.1.Input'!D46)</f>
        <v>116876</v>
      </c>
      <c r="F47" s="36">
        <f>E47*(1+'Q.1.Input'!E46)</f>
        <v>119631.93608</v>
      </c>
      <c r="G47" s="36">
        <f>F47*(1+'Q.1.Input'!F46)</f>
        <v>133497.27747167199</v>
      </c>
      <c r="H47" s="36">
        <f>G47*(1+'Q.1.Input'!G46)</f>
        <v>133636.11464024251</v>
      </c>
      <c r="I47" s="36">
        <f>H47*(1+'Q.1.Input'!H46)</f>
        <v>158886.65850151633</v>
      </c>
      <c r="J47" s="36">
        <f>I47*(1+'Q.1.Input'!I46)</f>
        <v>180832.08377374578</v>
      </c>
      <c r="K47" s="36">
        <f>J47*(1+'Q.1.Input'!J46)</f>
        <v>176464.98895060981</v>
      </c>
      <c r="L47" s="36">
        <f>K47*(1+'Q.1.Input'!K46)</f>
        <v>176032.64972768084</v>
      </c>
      <c r="M47" s="36">
        <f>L47*(1+'Q.1.Input'!L46)</f>
        <v>220621.71990370241</v>
      </c>
      <c r="N47" s="36">
        <f>M47*(1+'Q.1.Input'!M46)</f>
        <v>238814.1869269617</v>
      </c>
    </row>
    <row r="48" spans="3:14" x14ac:dyDescent="0.35">
      <c r="C48" s="26">
        <f t="shared" si="1"/>
        <v>43</v>
      </c>
      <c r="D48" s="35">
        <v>100000</v>
      </c>
      <c r="E48" s="36">
        <f>D48*(1+'Q.1.Input'!D47)</f>
        <v>100227</v>
      </c>
      <c r="F48" s="36">
        <f>E48*(1+'Q.1.Input'!E47)</f>
        <v>115908.51642</v>
      </c>
      <c r="G48" s="36">
        <f>F48*(1+'Q.1.Input'!F47)</f>
        <v>117323.75940548821</v>
      </c>
      <c r="H48" s="36">
        <f>G48*(1+'Q.1.Input'!G47)</f>
        <v>121004.20573803836</v>
      </c>
      <c r="I48" s="36">
        <f>H48*(1+'Q.1.Input'!H47)</f>
        <v>116753.32799046108</v>
      </c>
      <c r="J48" s="36">
        <f>I48*(1+'Q.1.Input'!I47)</f>
        <v>128838.4649707537</v>
      </c>
      <c r="K48" s="36">
        <f>J48*(1+'Q.1.Input'!J47)</f>
        <v>148017.35886630008</v>
      </c>
      <c r="L48" s="36">
        <f>K48*(1+'Q.1.Input'!K47)</f>
        <v>156503.19405010508</v>
      </c>
      <c r="M48" s="36">
        <f>L48*(1+'Q.1.Input'!L47)</f>
        <v>158991.59483550175</v>
      </c>
      <c r="N48" s="36">
        <f>M48*(1+'Q.1.Input'!M47)</f>
        <v>185950.20965580942</v>
      </c>
    </row>
    <row r="49" spans="3:14" x14ac:dyDescent="0.35">
      <c r="C49" s="26">
        <f t="shared" si="1"/>
        <v>44</v>
      </c>
      <c r="D49" s="35">
        <v>100000</v>
      </c>
      <c r="E49" s="36">
        <f>D49*(1+'Q.1.Input'!D48)</f>
        <v>99050</v>
      </c>
      <c r="F49" s="36">
        <f>E49*(1+'Q.1.Input'!E48)</f>
        <v>108532.05650000001</v>
      </c>
      <c r="G49" s="36">
        <f>F49*(1+'Q.1.Input'!F48)</f>
        <v>111715.30171714502</v>
      </c>
      <c r="H49" s="36">
        <f>G49*(1+'Q.1.Input'!G48)</f>
        <v>127111.90459980196</v>
      </c>
      <c r="I49" s="36">
        <f>H49*(1+'Q.1.Input'!H48)</f>
        <v>131859.53423660455</v>
      </c>
      <c r="J49" s="36">
        <f>I49*(1+'Q.1.Input'!I48)</f>
        <v>141934.92124762351</v>
      </c>
      <c r="K49" s="36">
        <f>J49*(1+'Q.1.Input'!J48)</f>
        <v>157198.60267859293</v>
      </c>
      <c r="L49" s="36">
        <f>K49*(1+'Q.1.Input'!K48)</f>
        <v>185959.6590246683</v>
      </c>
      <c r="M49" s="36">
        <f>L49*(1+'Q.1.Input'!L48)</f>
        <v>208421.72623825798</v>
      </c>
      <c r="N49" s="36">
        <f>M49*(1+'Q.1.Input'!M48)</f>
        <v>238069.71679565017</v>
      </c>
    </row>
    <row r="50" spans="3:14" x14ac:dyDescent="0.35">
      <c r="C50" s="26">
        <f t="shared" si="1"/>
        <v>45</v>
      </c>
      <c r="D50" s="35">
        <v>100000</v>
      </c>
      <c r="E50" s="36">
        <f>D50*(1+'Q.1.Input'!D49)</f>
        <v>111460</v>
      </c>
      <c r="F50" s="36">
        <f>E50*(1+'Q.1.Input'!E49)</f>
        <v>128595.86040000001</v>
      </c>
      <c r="G50" s="36">
        <f>F50*(1+'Q.1.Input'!F49)</f>
        <v>126674.63824562401</v>
      </c>
      <c r="H50" s="36">
        <f>G50*(1+'Q.1.Input'!G49)</f>
        <v>125179.87751432564</v>
      </c>
      <c r="I50" s="36">
        <f>H50*(1+'Q.1.Input'!H49)</f>
        <v>127156.46778027683</v>
      </c>
      <c r="J50" s="36">
        <f>I50*(1+'Q.1.Input'!I49)</f>
        <v>125017.69599221257</v>
      </c>
      <c r="K50" s="36">
        <f>J50*(1+'Q.1.Input'!J49)</f>
        <v>143755.34826752538</v>
      </c>
      <c r="L50" s="36">
        <f>K50*(1+'Q.1.Input'!K49)</f>
        <v>167263.66036971379</v>
      </c>
      <c r="M50" s="36">
        <f>L50*(1+'Q.1.Input'!L49)</f>
        <v>172694.71142191839</v>
      </c>
      <c r="N50" s="36">
        <f>M50*(1+'Q.1.Input'!M49)</f>
        <v>173224.88418598365</v>
      </c>
    </row>
    <row r="51" spans="3:14" x14ac:dyDescent="0.35">
      <c r="C51" s="26">
        <f t="shared" si="1"/>
        <v>46</v>
      </c>
      <c r="D51" s="35">
        <v>100000</v>
      </c>
      <c r="E51" s="36">
        <f>D51*(1+'Q.1.Input'!D50)</f>
        <v>120791</v>
      </c>
      <c r="F51" s="36">
        <f>E51*(1+'Q.1.Input'!E50)</f>
        <v>133603.30136999997</v>
      </c>
      <c r="G51" s="36">
        <f>F51*(1+'Q.1.Input'!F50)</f>
        <v>144960.91801946369</v>
      </c>
      <c r="H51" s="36">
        <f>G51*(1+'Q.1.Input'!G50)</f>
        <v>143361.99909370902</v>
      </c>
      <c r="I51" s="36">
        <f>H51*(1+'Q.1.Input'!H50)</f>
        <v>155919.07659432699</v>
      </c>
      <c r="J51" s="36">
        <f>I51*(1+'Q.1.Input'!I50)</f>
        <v>152972.20604669422</v>
      </c>
      <c r="K51" s="36">
        <f>J51*(1+'Q.1.Input'!J50)</f>
        <v>150157.51745543504</v>
      </c>
      <c r="L51" s="36">
        <f>K51*(1+'Q.1.Input'!K50)</f>
        <v>145691.83288631041</v>
      </c>
      <c r="M51" s="36">
        <f>L51*(1+'Q.1.Input'!L50)</f>
        <v>179911.93059464698</v>
      </c>
      <c r="N51" s="36">
        <f>M51*(1+'Q.1.Input'!M50)</f>
        <v>185406.44095500751</v>
      </c>
    </row>
    <row r="52" spans="3:14" x14ac:dyDescent="0.35">
      <c r="C52" s="26">
        <f t="shared" si="1"/>
        <v>47</v>
      </c>
      <c r="D52" s="35">
        <v>100000</v>
      </c>
      <c r="E52" s="36">
        <f>D52*(1+'Q.1.Input'!D51)</f>
        <v>103333.00000000001</v>
      </c>
      <c r="F52" s="36">
        <f>E52*(1+'Q.1.Input'!E51)</f>
        <v>109697.27947000002</v>
      </c>
      <c r="G52" s="36">
        <f>F52*(1+'Q.1.Input'!F51)</f>
        <v>112279.55342872381</v>
      </c>
      <c r="H52" s="36">
        <f>G52*(1+'Q.1.Input'!G51)</f>
        <v>127884.16576424785</v>
      </c>
      <c r="I52" s="36">
        <f>H52*(1+'Q.1.Input'!H51)</f>
        <v>157669.66681239882</v>
      </c>
      <c r="J52" s="36">
        <f>I52*(1+'Q.1.Input'!I51)</f>
        <v>150976.5894562125</v>
      </c>
      <c r="K52" s="36">
        <f>J52*(1+'Q.1.Input'!J51)</f>
        <v>160077.458268633</v>
      </c>
      <c r="L52" s="36">
        <f>K52*(1+'Q.1.Input'!K51)</f>
        <v>164590.04181722575</v>
      </c>
      <c r="M52" s="36">
        <f>L52*(1+'Q.1.Input'!L51)</f>
        <v>166499.28630230558</v>
      </c>
      <c r="N52" s="36">
        <f>M52*(1+'Q.1.Input'!M51)</f>
        <v>189014.98478896637</v>
      </c>
    </row>
    <row r="53" spans="3:14" x14ac:dyDescent="0.35">
      <c r="C53" s="26">
        <f t="shared" si="1"/>
        <v>48</v>
      </c>
      <c r="D53" s="35">
        <v>100000</v>
      </c>
      <c r="E53" s="36">
        <f>D53*(1+'Q.1.Input'!D52)</f>
        <v>106189</v>
      </c>
      <c r="F53" s="36">
        <f>E53*(1+'Q.1.Input'!E52)</f>
        <v>103630.90699</v>
      </c>
      <c r="G53" s="36">
        <f>F53*(1+'Q.1.Input'!F52)</f>
        <v>110889.21571557962</v>
      </c>
      <c r="H53" s="36">
        <f>G53*(1+'Q.1.Input'!G52)</f>
        <v>114629.50896166611</v>
      </c>
      <c r="I53" s="36">
        <f>H53*(1+'Q.1.Input'!H52)</f>
        <v>130339.48316486244</v>
      </c>
      <c r="J53" s="36">
        <f>I53*(1+'Q.1.Input'!I52)</f>
        <v>150315.31235470925</v>
      </c>
      <c r="K53" s="36">
        <f>J53*(1+'Q.1.Input'!J52)</f>
        <v>174059.11909425913</v>
      </c>
      <c r="L53" s="36">
        <f>K53*(1+'Q.1.Input'!K52)</f>
        <v>181606.32249818623</v>
      </c>
      <c r="M53" s="36">
        <f>L53*(1+'Q.1.Input'!L52)</f>
        <v>188481.93786796756</v>
      </c>
      <c r="N53" s="36">
        <f>M53*(1+'Q.1.Input'!M52)</f>
        <v>194356.9198713121</v>
      </c>
    </row>
    <row r="54" spans="3:14" x14ac:dyDescent="0.35">
      <c r="C54" s="26">
        <f t="shared" si="1"/>
        <v>49</v>
      </c>
      <c r="D54" s="35">
        <v>100000</v>
      </c>
      <c r="E54" s="36">
        <f>D54*(1+'Q.1.Input'!D53)</f>
        <v>109521</v>
      </c>
      <c r="F54" s="36">
        <f>E54*(1+'Q.1.Input'!E53)</f>
        <v>115395.70643999999</v>
      </c>
      <c r="G54" s="36">
        <f>F54*(1+'Q.1.Input'!F53)</f>
        <v>123053.3655193584</v>
      </c>
      <c r="H54" s="36">
        <f>G54*(1+'Q.1.Input'!G53)</f>
        <v>136195.46495682589</v>
      </c>
      <c r="I54" s="36">
        <f>H54*(1+'Q.1.Input'!H53)</f>
        <v>148626.02504343539</v>
      </c>
      <c r="J54" s="36">
        <f>I54*(1+'Q.1.Input'!I53)</f>
        <v>177932.10466149997</v>
      </c>
      <c r="K54" s="36">
        <f>J54*(1+'Q.1.Input'!J53)</f>
        <v>198518.84917083548</v>
      </c>
      <c r="L54" s="36">
        <f>K54*(1+'Q.1.Input'!K53)</f>
        <v>226009.73940401277</v>
      </c>
      <c r="M54" s="36">
        <f>L54*(1+'Q.1.Input'!L53)</f>
        <v>252911.6786852724</v>
      </c>
      <c r="N54" s="36">
        <f>M54*(1+'Q.1.Input'!M53)</f>
        <v>281091.09792438545</v>
      </c>
    </row>
    <row r="55" spans="3:14" x14ac:dyDescent="0.35">
      <c r="C55" s="26">
        <f t="shared" si="1"/>
        <v>50</v>
      </c>
      <c r="D55" s="35">
        <v>100000</v>
      </c>
      <c r="E55" s="36">
        <f>D55*(1+'Q.1.Input'!D54)</f>
        <v>103421.00000000001</v>
      </c>
      <c r="F55" s="36">
        <f>E55*(1+'Q.1.Input'!E54)</f>
        <v>111279.96179000002</v>
      </c>
      <c r="G55" s="36">
        <f>F55*(1+'Q.1.Input'!F54)</f>
        <v>120081.0939679711</v>
      </c>
      <c r="H55" s="36">
        <f>G55*(1+'Q.1.Input'!G54)</f>
        <v>142213.24039720785</v>
      </c>
      <c r="I55" s="36">
        <f>H55*(1+'Q.1.Input'!H54)</f>
        <v>157331.929983835</v>
      </c>
      <c r="J55" s="36">
        <f>I55*(1+'Q.1.Input'!I54)</f>
        <v>166987.39052694294</v>
      </c>
      <c r="K55" s="36">
        <f>J55*(1+'Q.1.Input'!J54)</f>
        <v>189826.25592931293</v>
      </c>
      <c r="L55" s="36">
        <f>K55*(1+'Q.1.Input'!K54)</f>
        <v>191130.3623075473</v>
      </c>
      <c r="M55" s="36">
        <f>L55*(1+'Q.1.Input'!L54)</f>
        <v>207749.14731018856</v>
      </c>
      <c r="N55" s="36">
        <f>M55*(1+'Q.1.Input'!M54)</f>
        <v>237316.0059553746</v>
      </c>
    </row>
    <row r="56" spans="3:14" x14ac:dyDescent="0.35">
      <c r="C56" s="26">
        <f t="shared" si="1"/>
        <v>51</v>
      </c>
      <c r="D56" s="35">
        <v>100000</v>
      </c>
      <c r="E56" s="36">
        <f>D56*(1+'Q.1.Input'!D55)</f>
        <v>112499</v>
      </c>
      <c r="F56" s="36">
        <f>E56*(1+'Q.1.Input'!E55)</f>
        <v>118138.57487</v>
      </c>
      <c r="G56" s="36">
        <f>F56*(1+'Q.1.Input'!F55)</f>
        <v>116512.9880797888</v>
      </c>
      <c r="H56" s="36">
        <f>G56*(1+'Q.1.Input'!G55)</f>
        <v>124568.6960756254</v>
      </c>
      <c r="I56" s="36">
        <f>H56*(1+'Q.1.Input'!H55)</f>
        <v>126519.44185616969</v>
      </c>
      <c r="J56" s="36">
        <f>I56*(1+'Q.1.Input'!I55)</f>
        <v>146925.76263315129</v>
      </c>
      <c r="K56" s="36">
        <f>J56*(1+'Q.1.Input'!J55)</f>
        <v>140296.4722231435</v>
      </c>
      <c r="L56" s="36">
        <f>K56*(1+'Q.1.Input'!K55)</f>
        <v>145929.37558290269</v>
      </c>
      <c r="M56" s="36">
        <f>L56*(1+'Q.1.Input'!L55)</f>
        <v>145695.88858197004</v>
      </c>
      <c r="N56" s="36">
        <f>M56*(1+'Q.1.Input'!M55)</f>
        <v>154538.17206000979</v>
      </c>
    </row>
    <row r="57" spans="3:14" x14ac:dyDescent="0.35">
      <c r="C57" s="26">
        <f t="shared" si="1"/>
        <v>52</v>
      </c>
      <c r="D57" s="35">
        <v>100000</v>
      </c>
      <c r="E57" s="36">
        <f>D57*(1+'Q.1.Input'!D56)</f>
        <v>110355</v>
      </c>
      <c r="F57" s="36">
        <f>E57*(1+'Q.1.Input'!E56)</f>
        <v>109270.21034999999</v>
      </c>
      <c r="G57" s="36">
        <f>F57*(1+'Q.1.Input'!F56)</f>
        <v>125943.75174730649</v>
      </c>
      <c r="H57" s="36">
        <f>G57*(1+'Q.1.Input'!G56)</f>
        <v>136065.85107523753</v>
      </c>
      <c r="I57" s="36">
        <f>H57*(1+'Q.1.Input'!H56)</f>
        <v>145648.96896646652</v>
      </c>
      <c r="J57" s="36">
        <f>I57*(1+'Q.1.Input'!I56)</f>
        <v>148860.5287321771</v>
      </c>
      <c r="K57" s="36">
        <f>J57*(1+'Q.1.Input'!J56)</f>
        <v>160229.00731145349</v>
      </c>
      <c r="L57" s="36">
        <f>K57*(1+'Q.1.Input'!K56)</f>
        <v>175324.1820902655</v>
      </c>
      <c r="M57" s="36">
        <f>L57*(1+'Q.1.Input'!L56)</f>
        <v>196178.99354990257</v>
      </c>
      <c r="N57" s="36">
        <f>M57*(1+'Q.1.Input'!M56)</f>
        <v>207333.73112315001</v>
      </c>
    </row>
    <row r="58" spans="3:14" x14ac:dyDescent="0.35">
      <c r="C58" s="26">
        <f t="shared" si="1"/>
        <v>53</v>
      </c>
      <c r="D58" s="35">
        <v>100000</v>
      </c>
      <c r="E58" s="36">
        <f>D58*(1+'Q.1.Input'!D57)</f>
        <v>106766</v>
      </c>
      <c r="F58" s="36">
        <f>E58*(1+'Q.1.Input'!E57)</f>
        <v>118561.50768</v>
      </c>
      <c r="G58" s="36">
        <f>F58*(1+'Q.1.Input'!F57)</f>
        <v>119537.2688882064</v>
      </c>
      <c r="H58" s="36">
        <f>G58*(1+'Q.1.Input'!G57)</f>
        <v>125711.36882628225</v>
      </c>
      <c r="I58" s="36">
        <f>H58*(1+'Q.1.Input'!H57)</f>
        <v>136533.86056853688</v>
      </c>
      <c r="J58" s="36">
        <f>I58*(1+'Q.1.Input'!I57)</f>
        <v>147025.12241462327</v>
      </c>
      <c r="K58" s="36">
        <f>J58*(1+'Q.1.Input'!J57)</f>
        <v>157418.32831811297</v>
      </c>
      <c r="L58" s="36">
        <f>K58*(1+'Q.1.Input'!K57)</f>
        <v>181711.12474416418</v>
      </c>
      <c r="M58" s="36">
        <f>L58*(1+'Q.1.Input'!L57)</f>
        <v>211540.8229821662</v>
      </c>
      <c r="N58" s="36">
        <f>M58*(1+'Q.1.Input'!M57)</f>
        <v>211445.62961182423</v>
      </c>
    </row>
    <row r="59" spans="3:14" x14ac:dyDescent="0.35">
      <c r="C59" s="26">
        <f t="shared" si="1"/>
        <v>54</v>
      </c>
      <c r="D59" s="35">
        <v>100000</v>
      </c>
      <c r="E59" s="36">
        <f>D59*(1+'Q.1.Input'!D58)</f>
        <v>101574.00000000001</v>
      </c>
      <c r="F59" s="36">
        <f>E59*(1+'Q.1.Input'!E58)</f>
        <v>97527.29184000002</v>
      </c>
      <c r="G59" s="36">
        <f>F59*(1+'Q.1.Input'!F58)</f>
        <v>107500.43270355843</v>
      </c>
      <c r="H59" s="36">
        <f>G59*(1+'Q.1.Input'!G58)</f>
        <v>102585.51292035174</v>
      </c>
      <c r="I59" s="36">
        <f>H59*(1+'Q.1.Input'!H58)</f>
        <v>110707.20797825599</v>
      </c>
      <c r="J59" s="36">
        <f>I59*(1+'Q.1.Input'!I58)</f>
        <v>122498.63270002004</v>
      </c>
      <c r="K59" s="36">
        <f>J59*(1+'Q.1.Input'!J58)</f>
        <v>124960.85521729045</v>
      </c>
      <c r="L59" s="36">
        <f>K59*(1+'Q.1.Input'!K58)</f>
        <v>119066.45167669085</v>
      </c>
      <c r="M59" s="36">
        <f>L59*(1+'Q.1.Input'!L58)</f>
        <v>129439.52094676417</v>
      </c>
      <c r="N59" s="36">
        <f>M59*(1+'Q.1.Input'!M58)</f>
        <v>143189.88125693894</v>
      </c>
    </row>
    <row r="60" spans="3:14" x14ac:dyDescent="0.35">
      <c r="C60" s="26">
        <f t="shared" si="1"/>
        <v>55</v>
      </c>
      <c r="D60" s="35">
        <v>100000</v>
      </c>
      <c r="E60" s="36">
        <f>D60*(1+'Q.1.Input'!D59)</f>
        <v>112437.00000000001</v>
      </c>
      <c r="F60" s="36">
        <f>E60*(1+'Q.1.Input'!E59)</f>
        <v>109176.327</v>
      </c>
      <c r="G60" s="36">
        <f>F60*(1+'Q.1.Input'!F59)</f>
        <v>109007.10369315</v>
      </c>
      <c r="H60" s="36">
        <f>G60*(1+'Q.1.Input'!G59)</f>
        <v>125858.51185307406</v>
      </c>
      <c r="I60" s="36">
        <f>H60*(1+'Q.1.Input'!H59)</f>
        <v>133141.94393401148</v>
      </c>
      <c r="J60" s="36">
        <f>I60*(1+'Q.1.Input'!I59)</f>
        <v>131492.31524866907</v>
      </c>
      <c r="K60" s="36">
        <f>J60*(1+'Q.1.Input'!J59)</f>
        <v>141133.33180270149</v>
      </c>
      <c r="L60" s="36">
        <f>K60*(1+'Q.1.Input'!K59)</f>
        <v>135946.68185895222</v>
      </c>
      <c r="M60" s="36">
        <f>L60*(1+'Q.1.Input'!L59)</f>
        <v>130429.96550911594</v>
      </c>
      <c r="N60" s="36">
        <f>M60*(1+'Q.1.Input'!M59)</f>
        <v>149205.35904415319</v>
      </c>
    </row>
    <row r="61" spans="3:14" x14ac:dyDescent="0.35">
      <c r="C61" s="26">
        <f t="shared" si="1"/>
        <v>56</v>
      </c>
      <c r="D61" s="35">
        <v>100000</v>
      </c>
      <c r="E61" s="36">
        <f>D61*(1+'Q.1.Input'!D60)</f>
        <v>107976.99999999999</v>
      </c>
      <c r="F61" s="36">
        <f>E61*(1+'Q.1.Input'!E60)</f>
        <v>122829.23634999999</v>
      </c>
      <c r="G61" s="36">
        <f>F61*(1+'Q.1.Input'!F60)</f>
        <v>127662.56680037249</v>
      </c>
      <c r="H61" s="36">
        <f>G61*(1+'Q.1.Input'!G60)</f>
        <v>135258.48952499463</v>
      </c>
      <c r="I61" s="36">
        <f>H61*(1+'Q.1.Input'!H60)</f>
        <v>148580.09815831133</v>
      </c>
      <c r="J61" s="36">
        <f>I61*(1+'Q.1.Input'!I60)</f>
        <v>143910.22567319561</v>
      </c>
      <c r="K61" s="36">
        <f>J61*(1+'Q.1.Input'!J60)</f>
        <v>142537.32212027334</v>
      </c>
      <c r="L61" s="36">
        <f>K61*(1+'Q.1.Input'!K60)</f>
        <v>146906.09104325972</v>
      </c>
      <c r="M61" s="36">
        <f>L61*(1+'Q.1.Input'!L60)</f>
        <v>154844.89620323747</v>
      </c>
      <c r="N61" s="36">
        <f>M61*(1+'Q.1.Input'!M60)</f>
        <v>164770.45404986499</v>
      </c>
    </row>
    <row r="62" spans="3:14" x14ac:dyDescent="0.35">
      <c r="C62" s="26">
        <f t="shared" si="1"/>
        <v>57</v>
      </c>
      <c r="D62" s="35">
        <v>100000</v>
      </c>
      <c r="E62" s="36">
        <f>D62*(1+'Q.1.Input'!D61)</f>
        <v>111863</v>
      </c>
      <c r="F62" s="36">
        <f>E62*(1+'Q.1.Input'!E61)</f>
        <v>124026.98262000001</v>
      </c>
      <c r="G62" s="36">
        <f>F62*(1+'Q.1.Input'!F61)</f>
        <v>119774.09738596021</v>
      </c>
      <c r="H62" s="36">
        <f>G62*(1+'Q.1.Input'!G61)</f>
        <v>127243.21009894868</v>
      </c>
      <c r="I62" s="36">
        <f>H62*(1+'Q.1.Input'!H61)</f>
        <v>122201.83411482834</v>
      </c>
      <c r="J62" s="36">
        <f>I62*(1+'Q.1.Input'!I61)</f>
        <v>151218.65962539433</v>
      </c>
      <c r="K62" s="36">
        <f>J62*(1+'Q.1.Input'!J61)</f>
        <v>172180.59022266648</v>
      </c>
      <c r="L62" s="36">
        <f>K62*(1+'Q.1.Input'!K61)</f>
        <v>171059.69458031692</v>
      </c>
      <c r="M62" s="36">
        <f>L62*(1+'Q.1.Input'!L61)</f>
        <v>174154.16445527485</v>
      </c>
      <c r="N62" s="36">
        <f>M62*(1+'Q.1.Input'!M61)</f>
        <v>167168.84091897379</v>
      </c>
    </row>
    <row r="63" spans="3:14" x14ac:dyDescent="0.35">
      <c r="C63" s="26">
        <f t="shared" si="1"/>
        <v>58</v>
      </c>
      <c r="D63" s="35">
        <v>100000</v>
      </c>
      <c r="E63" s="36">
        <f>D63*(1+'Q.1.Input'!D62)</f>
        <v>99256</v>
      </c>
      <c r="F63" s="36">
        <f>E63*(1+'Q.1.Input'!E62)</f>
        <v>108110.62776</v>
      </c>
      <c r="G63" s="36">
        <f>F63*(1+'Q.1.Input'!F62)</f>
        <v>106577.61905836321</v>
      </c>
      <c r="H63" s="36">
        <f>G63*(1+'Q.1.Input'!G62)</f>
        <v>116061.96137836695</v>
      </c>
      <c r="I63" s="36">
        <f>H63*(1+'Q.1.Input'!H62)</f>
        <v>134230.30081253653</v>
      </c>
      <c r="J63" s="36">
        <f>I63*(1+'Q.1.Input'!I62)</f>
        <v>149312.41741183313</v>
      </c>
      <c r="K63" s="36">
        <f>J63*(1+'Q.1.Input'!J62)</f>
        <v>159726.95852630847</v>
      </c>
      <c r="L63" s="36">
        <f>K63*(1+'Q.1.Input'!K62)</f>
        <v>154791.39550784553</v>
      </c>
      <c r="M63" s="36">
        <f>L63*(1+'Q.1.Input'!L62)</f>
        <v>148161.68003824449</v>
      </c>
      <c r="N63" s="36">
        <f>M63*(1+'Q.1.Input'!M62)</f>
        <v>145890.36148325822</v>
      </c>
    </row>
    <row r="64" spans="3:14" x14ac:dyDescent="0.35">
      <c r="C64" s="26">
        <f t="shared" si="1"/>
        <v>59</v>
      </c>
      <c r="D64" s="35">
        <v>100000</v>
      </c>
      <c r="E64" s="36">
        <f>D64*(1+'Q.1.Input'!D63)</f>
        <v>101495</v>
      </c>
      <c r="F64" s="36">
        <f>E64*(1+'Q.1.Input'!E63)</f>
        <v>106083.58894999999</v>
      </c>
      <c r="G64" s="36">
        <f>F64*(1+'Q.1.Input'!F63)</f>
        <v>110968.73822114748</v>
      </c>
      <c r="H64" s="36">
        <f>G64*(1+'Q.1.Input'!G63)</f>
        <v>105803.14345695307</v>
      </c>
      <c r="I64" s="36">
        <f>H64*(1+'Q.1.Input'!H63)</f>
        <v>111355.69242557397</v>
      </c>
      <c r="J64" s="36">
        <f>I64*(1+'Q.1.Input'!I63)</f>
        <v>117139.50709015829</v>
      </c>
      <c r="K64" s="36">
        <f>J64*(1+'Q.1.Input'!J63)</f>
        <v>120590.43696903436</v>
      </c>
      <c r="L64" s="36">
        <f>K64*(1+'Q.1.Input'!K63)</f>
        <v>128112.86842716273</v>
      </c>
      <c r="M64" s="36">
        <f>L64*(1+'Q.1.Input'!L63)</f>
        <v>127412.09103686616</v>
      </c>
      <c r="N64" s="36">
        <f>M64*(1+'Q.1.Input'!M63)</f>
        <v>136536.07087601614</v>
      </c>
    </row>
    <row r="65" spans="3:14" x14ac:dyDescent="0.35">
      <c r="C65" s="26">
        <f t="shared" si="1"/>
        <v>60</v>
      </c>
      <c r="D65" s="35">
        <v>100000</v>
      </c>
      <c r="E65" s="36">
        <f>D65*(1+'Q.1.Input'!D64)</f>
        <v>105158</v>
      </c>
      <c r="F65" s="36">
        <f>E65*(1+'Q.1.Input'!E64)</f>
        <v>116967.24340000001</v>
      </c>
      <c r="G65" s="36">
        <f>F65*(1+'Q.1.Input'!F64)</f>
        <v>119657.48999819999</v>
      </c>
      <c r="H65" s="36">
        <f>G65*(1+'Q.1.Input'!G64)</f>
        <v>127691.29387667913</v>
      </c>
      <c r="I65" s="36">
        <f>H65*(1+'Q.1.Input'!H64)</f>
        <v>153533.45793144146</v>
      </c>
      <c r="J65" s="36">
        <f>I65*(1+'Q.1.Input'!I64)</f>
        <v>161679.94320928375</v>
      </c>
      <c r="K65" s="36">
        <f>J65*(1+'Q.1.Input'!J64)</f>
        <v>169885.20032715492</v>
      </c>
      <c r="L65" s="36">
        <f>K65*(1+'Q.1.Input'!K64)</f>
        <v>168804.73045307421</v>
      </c>
      <c r="M65" s="36">
        <f>L65*(1+'Q.1.Input'!L64)</f>
        <v>167253.41498021045</v>
      </c>
      <c r="N65" s="36">
        <f>M65*(1+'Q.1.Input'!M64)</f>
        <v>181543.54675611961</v>
      </c>
    </row>
    <row r="66" spans="3:14" x14ac:dyDescent="0.35">
      <c r="C66" s="26">
        <f t="shared" si="1"/>
        <v>61</v>
      </c>
      <c r="D66" s="35">
        <v>100000</v>
      </c>
      <c r="E66" s="36">
        <f>D66*(1+'Q.1.Input'!D65)</f>
        <v>104101</v>
      </c>
      <c r="F66" s="36">
        <f>E66*(1+'Q.1.Input'!E65)</f>
        <v>110223.17981</v>
      </c>
      <c r="G66" s="36">
        <f>F66*(1+'Q.1.Input'!F65)</f>
        <v>128051.77914426751</v>
      </c>
      <c r="H66" s="36">
        <f>G66*(1+'Q.1.Input'!G65)</f>
        <v>140841.59084519694</v>
      </c>
      <c r="I66" s="36">
        <f>H66*(1+'Q.1.Input'!H65)</f>
        <v>148887.87093018304</v>
      </c>
      <c r="J66" s="36">
        <f>I66*(1+'Q.1.Input'!I65)</f>
        <v>165360.8249698985</v>
      </c>
      <c r="K66" s="36">
        <f>J66*(1+'Q.1.Input'!J65)</f>
        <v>165379.01466064519</v>
      </c>
      <c r="L66" s="36">
        <f>K66*(1+'Q.1.Input'!K65)</f>
        <v>166339.86673582354</v>
      </c>
      <c r="M66" s="36">
        <f>L66*(1+'Q.1.Input'!L65)</f>
        <v>183106.92530279455</v>
      </c>
      <c r="N66" s="36">
        <f>M66*(1+'Q.1.Input'!M65)</f>
        <v>183716.67136405286</v>
      </c>
    </row>
    <row r="67" spans="3:14" x14ac:dyDescent="0.35">
      <c r="C67" s="26">
        <f t="shared" si="1"/>
        <v>62</v>
      </c>
      <c r="D67" s="35">
        <v>100000</v>
      </c>
      <c r="E67" s="36">
        <f>D67*(1+'Q.1.Input'!D66)</f>
        <v>100810</v>
      </c>
      <c r="F67" s="36">
        <f>E67*(1+'Q.1.Input'!E66)</f>
        <v>127867.40399999999</v>
      </c>
      <c r="G67" s="36">
        <f>F67*(1+'Q.1.Input'!F66)</f>
        <v>145991.32984296</v>
      </c>
      <c r="H67" s="36">
        <f>G67*(1+'Q.1.Input'!G66)</f>
        <v>141830.57694243564</v>
      </c>
      <c r="I67" s="36">
        <f>H67*(1+'Q.1.Input'!H66)</f>
        <v>146838.61461427304</v>
      </c>
      <c r="J67" s="36">
        <f>I67*(1+'Q.1.Input'!I66)</f>
        <v>148496.42257326818</v>
      </c>
      <c r="K67" s="36">
        <f>J67*(1+'Q.1.Input'!J66)</f>
        <v>157382.44850005253</v>
      </c>
      <c r="L67" s="36">
        <f>K67*(1+'Q.1.Input'!K66)</f>
        <v>158877.58176080303</v>
      </c>
      <c r="M67" s="36">
        <f>L67*(1+'Q.1.Input'!L66)</f>
        <v>170416.86052409015</v>
      </c>
      <c r="N67" s="36">
        <f>M67*(1+'Q.1.Input'!M66)</f>
        <v>184099.63025556935</v>
      </c>
    </row>
    <row r="68" spans="3:14" x14ac:dyDescent="0.35">
      <c r="C68" s="26">
        <f t="shared" si="1"/>
        <v>63</v>
      </c>
      <c r="D68" s="35">
        <v>100000</v>
      </c>
      <c r="E68" s="36">
        <f>D68*(1+'Q.1.Input'!D67)</f>
        <v>95991</v>
      </c>
      <c r="F68" s="36">
        <f>E68*(1+'Q.1.Input'!E67)</f>
        <v>92571.800579999996</v>
      </c>
      <c r="G68" s="36">
        <f>F68*(1+'Q.1.Input'!F67)</f>
        <v>99650.766170352596</v>
      </c>
      <c r="H68" s="36">
        <f>G68*(1+'Q.1.Input'!G67)</f>
        <v>99763.371536125094</v>
      </c>
      <c r="I68" s="36">
        <f>H68*(1+'Q.1.Input'!H67)</f>
        <v>107281.5392150875</v>
      </c>
      <c r="J68" s="36">
        <f>I68*(1+'Q.1.Input'!I67)</f>
        <v>106178.6849919564</v>
      </c>
      <c r="K68" s="36">
        <f>J68*(1+'Q.1.Input'!J67)</f>
        <v>114877.90465334739</v>
      </c>
      <c r="L68" s="36">
        <f>K68*(1+'Q.1.Input'!K67)</f>
        <v>125594.86437845818</v>
      </c>
      <c r="M68" s="36">
        <f>L68*(1+'Q.1.Input'!L67)</f>
        <v>141394.69831726819</v>
      </c>
      <c r="N68" s="36">
        <f>M68*(1+'Q.1.Input'!M67)</f>
        <v>134928.71876321951</v>
      </c>
    </row>
    <row r="69" spans="3:14" x14ac:dyDescent="0.35">
      <c r="C69" s="26">
        <f t="shared" si="1"/>
        <v>64</v>
      </c>
      <c r="D69" s="35">
        <v>100000</v>
      </c>
      <c r="E69" s="36">
        <f>D69*(1+'Q.1.Input'!D68)</f>
        <v>96062</v>
      </c>
      <c r="F69" s="36">
        <f>E69*(1+'Q.1.Input'!E68)</f>
        <v>103306.99604</v>
      </c>
      <c r="G69" s="36">
        <f>F69*(1+'Q.1.Input'!F68)</f>
        <v>110043.64525176839</v>
      </c>
      <c r="H69" s="36">
        <f>G69*(1+'Q.1.Input'!G68)</f>
        <v>116229.19855137031</v>
      </c>
      <c r="I69" s="36">
        <f>H69*(1+'Q.1.Input'!H68)</f>
        <v>135524.4078028833</v>
      </c>
      <c r="J69" s="36">
        <f>I69*(1+'Q.1.Input'!I68)</f>
        <v>147107.67893779572</v>
      </c>
      <c r="K69" s="36">
        <f>J69*(1+'Q.1.Input'!J68)</f>
        <v>158123.10193665785</v>
      </c>
      <c r="L69" s="36">
        <f>K69*(1+'Q.1.Input'!K68)</f>
        <v>175309.50188615319</v>
      </c>
      <c r="M69" s="36">
        <f>L69*(1+'Q.1.Input'!L68)</f>
        <v>187248.07896460022</v>
      </c>
      <c r="N69" s="36">
        <f>M69*(1+'Q.1.Input'!M68)</f>
        <v>203265.27963923212</v>
      </c>
    </row>
    <row r="70" spans="3:14" x14ac:dyDescent="0.35">
      <c r="C70" s="26">
        <f t="shared" si="1"/>
        <v>65</v>
      </c>
      <c r="D70" s="35">
        <v>100000</v>
      </c>
      <c r="E70" s="36">
        <f>D70*(1+'Q.1.Input'!D69)</f>
        <v>107990.99999999999</v>
      </c>
      <c r="F70" s="36">
        <f>E70*(1+'Q.1.Input'!E69)</f>
        <v>123587.06021999998</v>
      </c>
      <c r="G70" s="36">
        <f>F70*(1+'Q.1.Input'!F69)</f>
        <v>140953.51392211439</v>
      </c>
      <c r="H70" s="36">
        <f>G70*(1+'Q.1.Input'!G69)</f>
        <v>139558.07413428545</v>
      </c>
      <c r="I70" s="36">
        <f>H70*(1+'Q.1.Input'!H69)</f>
        <v>142519.49646741498</v>
      </c>
      <c r="J70" s="36">
        <f>I70*(1+'Q.1.Input'!I69)</f>
        <v>155477.36908623236</v>
      </c>
      <c r="K70" s="36">
        <f>J70*(1+'Q.1.Input'!J69)</f>
        <v>164319.36706616639</v>
      </c>
      <c r="L70" s="36">
        <f>K70*(1+'Q.1.Input'!K69)</f>
        <v>189902.24932469783</v>
      </c>
      <c r="M70" s="36">
        <f>L70*(1+'Q.1.Input'!L69)</f>
        <v>202912.45242593289</v>
      </c>
      <c r="N70" s="36">
        <f>M70*(1+'Q.1.Input'!M69)</f>
        <v>215527.51959325315</v>
      </c>
    </row>
    <row r="71" spans="3:14" x14ac:dyDescent="0.35">
      <c r="C71" s="26">
        <f t="shared" si="1"/>
        <v>66</v>
      </c>
      <c r="D71" s="35">
        <v>100000</v>
      </c>
      <c r="E71" s="36">
        <f>D71*(1+'Q.1.Input'!D70)</f>
        <v>109788</v>
      </c>
      <c r="F71" s="36">
        <f>E71*(1+'Q.1.Input'!E70)</f>
        <v>121639.6146</v>
      </c>
      <c r="G71" s="36">
        <f>F71*(1+'Q.1.Input'!F70)</f>
        <v>136975.93720876801</v>
      </c>
      <c r="H71" s="36">
        <f>G71*(1+'Q.1.Input'!G70)</f>
        <v>145215.03983187539</v>
      </c>
      <c r="I71" s="36">
        <f>H71*(1+'Q.1.Input'!H70)</f>
        <v>145111.93715359474</v>
      </c>
      <c r="J71" s="36">
        <f>I71*(1+'Q.1.Input'!I70)</f>
        <v>156526.44213009649</v>
      </c>
      <c r="K71" s="36">
        <f>J71*(1+'Q.1.Input'!J70)</f>
        <v>149576.6680995202</v>
      </c>
      <c r="L71" s="36">
        <f>K71*(1+'Q.1.Input'!K70)</f>
        <v>152239.13279169166</v>
      </c>
      <c r="M71" s="36">
        <f>L71*(1+'Q.1.Input'!L70)</f>
        <v>160603.15074726721</v>
      </c>
      <c r="N71" s="36">
        <f>M71*(1+'Q.1.Input'!M70)</f>
        <v>161624.58678601982</v>
      </c>
    </row>
    <row r="72" spans="3:14" x14ac:dyDescent="0.35">
      <c r="C72" s="26">
        <f t="shared" ref="C72:C105" si="2">C71+1</f>
        <v>67</v>
      </c>
      <c r="D72" s="35">
        <v>100000</v>
      </c>
      <c r="E72" s="36">
        <f>D72*(1+'Q.1.Input'!D71)</f>
        <v>107613</v>
      </c>
      <c r="F72" s="36">
        <f>E72*(1+'Q.1.Input'!E71)</f>
        <v>113672.68803</v>
      </c>
      <c r="G72" s="36">
        <f>F72*(1+'Q.1.Input'!F71)</f>
        <v>128688.85011876299</v>
      </c>
      <c r="H72" s="36">
        <f>G72*(1+'Q.1.Input'!G71)</f>
        <v>141851.14570891004</v>
      </c>
      <c r="I72" s="36">
        <f>H72*(1+'Q.1.Input'!H71)</f>
        <v>155222.03470343191</v>
      </c>
      <c r="J72" s="36">
        <f>I72*(1+'Q.1.Input'!I71)</f>
        <v>163908.25976543597</v>
      </c>
      <c r="K72" s="36">
        <f>J72*(1+'Q.1.Input'!J71)</f>
        <v>157905.9392928257</v>
      </c>
      <c r="L72" s="36">
        <f>K72*(1+'Q.1.Input'!K71)</f>
        <v>167345.55634375082</v>
      </c>
      <c r="M72" s="36">
        <f>L72*(1+'Q.1.Input'!L71)</f>
        <v>166970.70229754082</v>
      </c>
      <c r="N72" s="36">
        <f>M72*(1+'Q.1.Input'!M71)</f>
        <v>164414.38084536546</v>
      </c>
    </row>
    <row r="73" spans="3:14" x14ac:dyDescent="0.35">
      <c r="C73" s="26">
        <f t="shared" si="2"/>
        <v>68</v>
      </c>
      <c r="D73" s="35">
        <v>100000</v>
      </c>
      <c r="E73" s="36">
        <f>D73*(1+'Q.1.Input'!D72)</f>
        <v>105073</v>
      </c>
      <c r="F73" s="36">
        <f>E73*(1+'Q.1.Input'!E72)</f>
        <v>116102.51281</v>
      </c>
      <c r="G73" s="36">
        <f>F73*(1+'Q.1.Input'!F72)</f>
        <v>125814.48800655649</v>
      </c>
      <c r="H73" s="36">
        <f>G73*(1+'Q.1.Input'!G72)</f>
        <v>135892.22849588169</v>
      </c>
      <c r="I73" s="36">
        <f>H73*(1+'Q.1.Input'!H72)</f>
        <v>147790.9520229811</v>
      </c>
      <c r="J73" s="36">
        <f>I73*(1+'Q.1.Input'!I72)</f>
        <v>153559.23288043804</v>
      </c>
      <c r="K73" s="36">
        <f>J73*(1+'Q.1.Input'!J72)</f>
        <v>161731.65525433497</v>
      </c>
      <c r="L73" s="36">
        <f>K73*(1+'Q.1.Input'!K72)</f>
        <v>163145.18992125784</v>
      </c>
      <c r="M73" s="36">
        <f>L73*(1+'Q.1.Input'!L72)</f>
        <v>161401.16784099961</v>
      </c>
      <c r="N73" s="36">
        <f>M73*(1+'Q.1.Input'!M72)</f>
        <v>171663.05409233036</v>
      </c>
    </row>
    <row r="74" spans="3:14" x14ac:dyDescent="0.35">
      <c r="C74" s="26">
        <f t="shared" si="2"/>
        <v>69</v>
      </c>
      <c r="D74" s="35">
        <v>100000</v>
      </c>
      <c r="E74" s="36">
        <f>D74*(1+'Q.1.Input'!D73)</f>
        <v>108715.99999999999</v>
      </c>
      <c r="F74" s="36">
        <f>E74*(1+'Q.1.Input'!E73)</f>
        <v>112018.79208</v>
      </c>
      <c r="G74" s="36">
        <f>F74*(1+'Q.1.Input'!F73)</f>
        <v>114581.78204279039</v>
      </c>
      <c r="H74" s="36">
        <f>G74*(1+'Q.1.Input'!G73)</f>
        <v>117206.85066939073</v>
      </c>
      <c r="I74" s="36">
        <f>H74*(1+'Q.1.Input'!H73)</f>
        <v>132087.43243037656</v>
      </c>
      <c r="J74" s="36">
        <f>I74*(1+'Q.1.Input'!I73)</f>
        <v>149709.21679091311</v>
      </c>
      <c r="K74" s="36">
        <f>J74*(1+'Q.1.Input'!J73)</f>
        <v>167618.93039561002</v>
      </c>
      <c r="L74" s="36">
        <f>K74*(1+'Q.1.Input'!K73)</f>
        <v>183834.38572208135</v>
      </c>
      <c r="M74" s="36">
        <f>L74*(1+'Q.1.Input'!L73)</f>
        <v>196248.72178989352</v>
      </c>
      <c r="N74" s="36">
        <f>M74*(1+'Q.1.Input'!M73)</f>
        <v>216499.62739139266</v>
      </c>
    </row>
    <row r="75" spans="3:14" x14ac:dyDescent="0.35">
      <c r="C75" s="26">
        <f t="shared" si="2"/>
        <v>70</v>
      </c>
      <c r="D75" s="35">
        <v>100000</v>
      </c>
      <c r="E75" s="36">
        <f>D75*(1+'Q.1.Input'!D74)</f>
        <v>101922</v>
      </c>
      <c r="F75" s="36">
        <f>E75*(1+'Q.1.Input'!E74)</f>
        <v>101424.62063999999</v>
      </c>
      <c r="G75" s="36">
        <f>F75*(1+'Q.1.Input'!F74)</f>
        <v>106608.43300091039</v>
      </c>
      <c r="H75" s="36">
        <f>G75*(1+'Q.1.Input'!G74)</f>
        <v>113105.15090798587</v>
      </c>
      <c r="I75" s="36">
        <f>H75*(1+'Q.1.Input'!H74)</f>
        <v>120376.68105986028</v>
      </c>
      <c r="J75" s="36">
        <f>I75*(1+'Q.1.Input'!I74)</f>
        <v>118359.16788529702</v>
      </c>
      <c r="K75" s="36">
        <f>J75*(1+'Q.1.Input'!J74)</f>
        <v>133159.9818293534</v>
      </c>
      <c r="L75" s="36">
        <f>K75*(1+'Q.1.Input'!K74)</f>
        <v>130074.66505036729</v>
      </c>
      <c r="M75" s="36">
        <f>L75*(1+'Q.1.Input'!L74)</f>
        <v>136685.05952822696</v>
      </c>
      <c r="N75" s="36">
        <f>M75*(1+'Q.1.Input'!M74)</f>
        <v>137306.9765490804</v>
      </c>
    </row>
    <row r="76" spans="3:14" x14ac:dyDescent="0.35">
      <c r="C76" s="26">
        <f t="shared" si="2"/>
        <v>71</v>
      </c>
      <c r="D76" s="35">
        <v>100000</v>
      </c>
      <c r="E76" s="36">
        <f>D76*(1+'Q.1.Input'!D75)</f>
        <v>103306.00000000001</v>
      </c>
      <c r="F76" s="36">
        <f>E76*(1+'Q.1.Input'!E75)</f>
        <v>120013.67938000002</v>
      </c>
      <c r="G76" s="36">
        <f>F76*(1+'Q.1.Input'!F75)</f>
        <v>124925.83927702341</v>
      </c>
      <c r="H76" s="36">
        <f>G76*(1+'Q.1.Input'!G75)</f>
        <v>159267.95249427712</v>
      </c>
      <c r="I76" s="36">
        <f>H76*(1+'Q.1.Input'!H75)</f>
        <v>161078.82911413707</v>
      </c>
      <c r="J76" s="36">
        <f>I76*(1+'Q.1.Input'!I75)</f>
        <v>167554.19804452537</v>
      </c>
      <c r="K76" s="36">
        <f>J76*(1+'Q.1.Input'!J75)</f>
        <v>161765.20050208701</v>
      </c>
      <c r="L76" s="36">
        <f>K76*(1+'Q.1.Input'!K75)</f>
        <v>164461.82639445679</v>
      </c>
      <c r="M76" s="36">
        <f>L76*(1+'Q.1.Input'!L75)</f>
        <v>170382.45214465723</v>
      </c>
      <c r="N76" s="36">
        <f>M76*(1+'Q.1.Input'!M75)</f>
        <v>181034.76305274118</v>
      </c>
    </row>
    <row r="77" spans="3:14" x14ac:dyDescent="0.35">
      <c r="C77" s="26">
        <f t="shared" si="2"/>
        <v>72</v>
      </c>
      <c r="D77" s="35">
        <v>100000</v>
      </c>
      <c r="E77" s="36">
        <f>D77*(1+'Q.1.Input'!D76)</f>
        <v>96505</v>
      </c>
      <c r="F77" s="36">
        <f>E77*(1+'Q.1.Input'!E76)</f>
        <v>102405.31569999999</v>
      </c>
      <c r="G77" s="36">
        <f>F77*(1+'Q.1.Input'!F76)</f>
        <v>103391.47889019099</v>
      </c>
      <c r="H77" s="36">
        <f>G77*(1+'Q.1.Input'!G76)</f>
        <v>99544.281960686989</v>
      </c>
      <c r="I77" s="36">
        <f>H77*(1+'Q.1.Input'!H76)</f>
        <v>112410.38040410579</v>
      </c>
      <c r="J77" s="36">
        <f>I77*(1+'Q.1.Input'!I76)</f>
        <v>122565.53416981272</v>
      </c>
      <c r="K77" s="36">
        <f>J77*(1+'Q.1.Input'!J76)</f>
        <v>139662.20053115988</v>
      </c>
      <c r="L77" s="36">
        <f>K77*(1+'Q.1.Input'!K76)</f>
        <v>148699.74152753124</v>
      </c>
      <c r="M77" s="36">
        <f>L77*(1+'Q.1.Input'!L76)</f>
        <v>168166.02469090038</v>
      </c>
      <c r="N77" s="36">
        <f>M77*(1+'Q.1.Input'!M76)</f>
        <v>169642.52238768648</v>
      </c>
    </row>
    <row r="78" spans="3:14" x14ac:dyDescent="0.35">
      <c r="C78" s="26">
        <f t="shared" si="2"/>
        <v>73</v>
      </c>
      <c r="D78" s="35">
        <v>100000</v>
      </c>
      <c r="E78" s="36">
        <f>D78*(1+'Q.1.Input'!D77)</f>
        <v>112393.00000000001</v>
      </c>
      <c r="F78" s="36">
        <f>E78*(1+'Q.1.Input'!E77)</f>
        <v>113352.83622000001</v>
      </c>
      <c r="G78" s="36">
        <f>F78*(1+'Q.1.Input'!F77)</f>
        <v>128486.57338373222</v>
      </c>
      <c r="H78" s="36">
        <f>G78*(1+'Q.1.Input'!G77)</f>
        <v>144750.40384264503</v>
      </c>
      <c r="I78" s="36">
        <f>H78*(1+'Q.1.Input'!H77)</f>
        <v>140688.70751082042</v>
      </c>
      <c r="J78" s="36">
        <f>I78*(1+'Q.1.Input'!I77)</f>
        <v>147936.98972177788</v>
      </c>
      <c r="K78" s="36">
        <f>J78*(1+'Q.1.Input'!J77)</f>
        <v>175021.29380004096</v>
      </c>
      <c r="L78" s="36">
        <f>K78*(1+'Q.1.Input'!K77)</f>
        <v>188221.39977844007</v>
      </c>
      <c r="M78" s="36">
        <f>L78*(1+'Q.1.Input'!L77)</f>
        <v>179292.17657295088</v>
      </c>
      <c r="N78" s="36">
        <f>M78*(1+'Q.1.Input'!M77)</f>
        <v>176118.70504760963</v>
      </c>
    </row>
    <row r="79" spans="3:14" x14ac:dyDescent="0.35">
      <c r="C79" s="26">
        <f t="shared" si="2"/>
        <v>74</v>
      </c>
      <c r="D79" s="35">
        <v>100000</v>
      </c>
      <c r="E79" s="36">
        <f>D79*(1+'Q.1.Input'!D78)</f>
        <v>97199</v>
      </c>
      <c r="F79" s="36">
        <f>E79*(1+'Q.1.Input'!E78)</f>
        <v>105188.75780000001</v>
      </c>
      <c r="G79" s="36">
        <f>F79*(1+'Q.1.Input'!F78)</f>
        <v>114203.43434346002</v>
      </c>
      <c r="H79" s="36">
        <f>G79*(1+'Q.1.Input'!G78)</f>
        <v>118852.65615558227</v>
      </c>
      <c r="I79" s="36">
        <f>H79*(1+'Q.1.Input'!H78)</f>
        <v>138037.85191221637</v>
      </c>
      <c r="J79" s="36">
        <f>I79*(1+'Q.1.Input'!I78)</f>
        <v>153263.42697813385</v>
      </c>
      <c r="K79" s="36">
        <f>J79*(1+'Q.1.Input'!J78)</f>
        <v>172036.66414868546</v>
      </c>
      <c r="L79" s="36">
        <f>K79*(1+'Q.1.Input'!K78)</f>
        <v>189279.89899630821</v>
      </c>
      <c r="M79" s="36">
        <f>L79*(1+'Q.1.Input'!L78)</f>
        <v>212016.20046374475</v>
      </c>
      <c r="N79" s="36">
        <f>M79*(1+'Q.1.Input'!M78)</f>
        <v>206126.39041486193</v>
      </c>
    </row>
    <row r="80" spans="3:14" x14ac:dyDescent="0.35">
      <c r="C80" s="26">
        <f t="shared" si="2"/>
        <v>75</v>
      </c>
      <c r="D80" s="35">
        <v>100000</v>
      </c>
      <c r="E80" s="36">
        <f>D80*(1+'Q.1.Input'!D79)</f>
        <v>106847</v>
      </c>
      <c r="F80" s="36">
        <f>E80*(1+'Q.1.Input'!E79)</f>
        <v>124252.3763</v>
      </c>
      <c r="G80" s="36">
        <f>F80*(1+'Q.1.Input'!F79)</f>
        <v>131473.92441055601</v>
      </c>
      <c r="H80" s="36">
        <f>G80*(1+'Q.1.Input'!G79)</f>
        <v>143606.33815516211</v>
      </c>
      <c r="I80" s="36">
        <f>H80*(1+'Q.1.Input'!H79)</f>
        <v>142155.91413979497</v>
      </c>
      <c r="J80" s="36">
        <f>I80*(1+'Q.1.Input'!I79)</f>
        <v>145476.67629410059</v>
      </c>
      <c r="K80" s="36">
        <f>J80*(1+'Q.1.Input'!J79)</f>
        <v>162119.20806214571</v>
      </c>
      <c r="L80" s="36">
        <f>K80*(1+'Q.1.Input'!K79)</f>
        <v>163082.19615803487</v>
      </c>
      <c r="M80" s="36">
        <f>L80*(1+'Q.1.Input'!L79)</f>
        <v>169680.50181458896</v>
      </c>
      <c r="N80" s="36">
        <f>M80*(1+'Q.1.Input'!M79)</f>
        <v>179150.37062086115</v>
      </c>
    </row>
    <row r="81" spans="3:14" x14ac:dyDescent="0.35">
      <c r="C81" s="26">
        <f t="shared" si="2"/>
        <v>76</v>
      </c>
      <c r="D81" s="35">
        <v>100000</v>
      </c>
      <c r="E81" s="36">
        <f>D81*(1+'Q.1.Input'!D80)</f>
        <v>101513.00000000001</v>
      </c>
      <c r="F81" s="36">
        <f>E81*(1+'Q.1.Input'!E80)</f>
        <v>106892.17387000003</v>
      </c>
      <c r="G81" s="36">
        <f>F81*(1+'Q.1.Input'!F80)</f>
        <v>112058.27263313712</v>
      </c>
      <c r="H81" s="36">
        <f>G81*(1+'Q.1.Input'!G80)</f>
        <v>109362.15059358385</v>
      </c>
      <c r="I81" s="36">
        <f>H81*(1+'Q.1.Input'!H80)</f>
        <v>114294.38358535447</v>
      </c>
      <c r="J81" s="36">
        <f>I81*(1+'Q.1.Input'!I80)</f>
        <v>123107.62350362116</v>
      </c>
      <c r="K81" s="36">
        <f>J81*(1+'Q.1.Input'!J80)</f>
        <v>118626.50600808935</v>
      </c>
      <c r="L81" s="36">
        <f>K81*(1+'Q.1.Input'!K80)</f>
        <v>114297.82480385416</v>
      </c>
      <c r="M81" s="36">
        <f>L81*(1+'Q.1.Input'!L80)</f>
        <v>126445.39762400778</v>
      </c>
      <c r="N81" s="36">
        <f>M81*(1+'Q.1.Input'!M80)</f>
        <v>132999.06258286009</v>
      </c>
    </row>
    <row r="82" spans="3:14" x14ac:dyDescent="0.35">
      <c r="C82" s="26">
        <f t="shared" si="2"/>
        <v>77</v>
      </c>
      <c r="D82" s="35">
        <v>100000</v>
      </c>
      <c r="E82" s="36">
        <f>D82*(1+'Q.1.Input'!D81)</f>
        <v>110969.99999999999</v>
      </c>
      <c r="F82" s="36">
        <f>E82*(1+'Q.1.Input'!E81)</f>
        <v>119407.04909999999</v>
      </c>
      <c r="G82" s="36">
        <f>F82*(1+'Q.1.Input'!F81)</f>
        <v>130300.55418939298</v>
      </c>
      <c r="H82" s="36">
        <f>G82*(1+'Q.1.Input'!G81)</f>
        <v>143068.70549441161</v>
      </c>
      <c r="I82" s="36">
        <f>H82*(1+'Q.1.Input'!H81)</f>
        <v>167566.3599362197</v>
      </c>
      <c r="J82" s="36">
        <f>I82*(1+'Q.1.Input'!I81)</f>
        <v>184131.97027951438</v>
      </c>
      <c r="K82" s="36">
        <f>J82*(1+'Q.1.Input'!J81)</f>
        <v>200860.35977940829</v>
      </c>
      <c r="L82" s="36">
        <f>K82*(1+'Q.1.Input'!K81)</f>
        <v>207888.4637680898</v>
      </c>
      <c r="M82" s="36">
        <f>L82*(1+'Q.1.Input'!L81)</f>
        <v>229718.83134837693</v>
      </c>
      <c r="N82" s="36">
        <f>M82*(1+'Q.1.Input'!M81)</f>
        <v>243965.99326860326</v>
      </c>
    </row>
    <row r="83" spans="3:14" x14ac:dyDescent="0.35">
      <c r="C83" s="26">
        <f t="shared" si="2"/>
        <v>78</v>
      </c>
      <c r="D83" s="35">
        <v>100000</v>
      </c>
      <c r="E83" s="36">
        <f>D83*(1+'Q.1.Input'!D82)</f>
        <v>104240</v>
      </c>
      <c r="F83" s="36">
        <f>E83*(1+'Q.1.Input'!E82)</f>
        <v>110516.29040000001</v>
      </c>
      <c r="G83" s="36">
        <f>F83*(1+'Q.1.Input'!F82)</f>
        <v>120180.93999548002</v>
      </c>
      <c r="H83" s="36">
        <f>G83*(1+'Q.1.Input'!G82)</f>
        <v>115307.60287866331</v>
      </c>
      <c r="I83" s="36">
        <f>H83*(1+'Q.1.Input'!H82)</f>
        <v>124541.43571718666</v>
      </c>
      <c r="J83" s="36">
        <f>I83*(1+'Q.1.Input'!I82)</f>
        <v>134412.58991213088</v>
      </c>
      <c r="K83" s="36">
        <f>J83*(1+'Q.1.Input'!J82)</f>
        <v>159124.34456747616</v>
      </c>
      <c r="L83" s="36">
        <f>K83*(1+'Q.1.Input'!K82)</f>
        <v>155730.2222978519</v>
      </c>
      <c r="M83" s="36">
        <f>L83*(1+'Q.1.Input'!L82)</f>
        <v>161180.7800782767</v>
      </c>
      <c r="N83" s="36">
        <f>M83*(1+'Q.1.Input'!M82)</f>
        <v>156969.12629483134</v>
      </c>
    </row>
    <row r="84" spans="3:14" x14ac:dyDescent="0.35">
      <c r="C84" s="26">
        <f t="shared" si="2"/>
        <v>79</v>
      </c>
      <c r="D84" s="35">
        <v>100000</v>
      </c>
      <c r="E84" s="36">
        <f>D84*(1+'Q.1.Input'!D83)</f>
        <v>110026</v>
      </c>
      <c r="F84" s="36">
        <f>E84*(1+'Q.1.Input'!E83)</f>
        <v>128660.00335999999</v>
      </c>
      <c r="G84" s="36">
        <f>F84*(1+'Q.1.Input'!F83)</f>
        <v>148465.92427723837</v>
      </c>
      <c r="H84" s="36">
        <f>G84*(1+'Q.1.Input'!G83)</f>
        <v>156236.63075390903</v>
      </c>
      <c r="I84" s="36">
        <f>H84*(1+'Q.1.Input'!H83)</f>
        <v>170474.47491451274</v>
      </c>
      <c r="J84" s="36">
        <f>I84*(1+'Q.1.Input'!I83)</f>
        <v>169380.02878556156</v>
      </c>
      <c r="K84" s="36">
        <f>J84*(1+'Q.1.Input'!J83)</f>
        <v>190689.73020707307</v>
      </c>
      <c r="L84" s="36">
        <f>K84*(1+'Q.1.Input'!K83)</f>
        <v>183500.72737826643</v>
      </c>
      <c r="M84" s="36">
        <f>L84*(1+'Q.1.Input'!L83)</f>
        <v>188051.54541724743</v>
      </c>
      <c r="N84" s="36">
        <f>M84*(1+'Q.1.Input'!M83)</f>
        <v>216827.19289699462</v>
      </c>
    </row>
    <row r="85" spans="3:14" x14ac:dyDescent="0.35">
      <c r="C85" s="26">
        <f t="shared" si="2"/>
        <v>80</v>
      </c>
      <c r="D85" s="35">
        <v>100000</v>
      </c>
      <c r="E85" s="36">
        <f>D85*(1+'Q.1.Input'!D84)</f>
        <v>109951</v>
      </c>
      <c r="F85" s="36">
        <f>E85*(1+'Q.1.Input'!E84)</f>
        <v>123273.76267</v>
      </c>
      <c r="G85" s="36">
        <f>F85*(1+'Q.1.Input'!F84)</f>
        <v>126725.42802476</v>
      </c>
      <c r="H85" s="36">
        <f>G85*(1+'Q.1.Input'!G84)</f>
        <v>137906.41253938456</v>
      </c>
      <c r="I85" s="36">
        <f>H85*(1+'Q.1.Input'!H84)</f>
        <v>138415.28720165489</v>
      </c>
      <c r="J85" s="36">
        <f>I85*(1+'Q.1.Input'!I84)</f>
        <v>141751.09562321479</v>
      </c>
      <c r="K85" s="36">
        <f>J85*(1+'Q.1.Input'!J84)</f>
        <v>152236.42416646398</v>
      </c>
      <c r="L85" s="36">
        <f>K85*(1+'Q.1.Input'!K84)</f>
        <v>161031.12239056063</v>
      </c>
      <c r="M85" s="36">
        <f>L85*(1+'Q.1.Input'!L84)</f>
        <v>155135.77299984221</v>
      </c>
      <c r="N85" s="36">
        <f>M85*(1+'Q.1.Input'!M84)</f>
        <v>162571.43059972467</v>
      </c>
    </row>
    <row r="86" spans="3:14" x14ac:dyDescent="0.35">
      <c r="C86" s="26">
        <f t="shared" si="2"/>
        <v>81</v>
      </c>
      <c r="D86" s="35">
        <v>100000</v>
      </c>
      <c r="E86" s="36">
        <f>D86*(1+'Q.1.Input'!D85)</f>
        <v>98533</v>
      </c>
      <c r="F86" s="36">
        <f>E86*(1+'Q.1.Input'!E85)</f>
        <v>105703.24641000001</v>
      </c>
      <c r="G86" s="36">
        <f>F86*(1+'Q.1.Input'!F85)</f>
        <v>111673.36576723681</v>
      </c>
      <c r="H86" s="36">
        <f>G86*(1+'Q.1.Input'!G85)</f>
        <v>115602.03477492821</v>
      </c>
      <c r="I86" s="36">
        <f>H86*(1+'Q.1.Input'!H85)</f>
        <v>122975.13255287312</v>
      </c>
      <c r="J86" s="36">
        <f>I86*(1+'Q.1.Input'!I85)</f>
        <v>123280.11088160425</v>
      </c>
      <c r="K86" s="36">
        <f>J86*(1+'Q.1.Input'!J85)</f>
        <v>150336.39681678996</v>
      </c>
      <c r="L86" s="36">
        <f>K86*(1+'Q.1.Input'!K85)</f>
        <v>158863.47724423831</v>
      </c>
      <c r="M86" s="36">
        <f>L86*(1+'Q.1.Input'!L85)</f>
        <v>176171.65308999809</v>
      </c>
      <c r="N86" s="36">
        <f>M86*(1+'Q.1.Input'!M85)</f>
        <v>196422.58461269335</v>
      </c>
    </row>
    <row r="87" spans="3:14" x14ac:dyDescent="0.35">
      <c r="C87" s="26">
        <f t="shared" si="2"/>
        <v>82</v>
      </c>
      <c r="D87" s="35">
        <v>100000</v>
      </c>
      <c r="E87" s="36">
        <f>D87*(1+'Q.1.Input'!D86)</f>
        <v>106388</v>
      </c>
      <c r="F87" s="36">
        <f>E87*(1+'Q.1.Input'!E86)</f>
        <v>119249.24531999999</v>
      </c>
      <c r="G87" s="36">
        <f>F87*(1+'Q.1.Input'!F86)</f>
        <v>124181.3941064352</v>
      </c>
      <c r="H87" s="36">
        <f>G87*(1+'Q.1.Input'!G86)</f>
        <v>148406.70046871857</v>
      </c>
      <c r="I87" s="36">
        <f>H87*(1+'Q.1.Input'!H86)</f>
        <v>168321.39560461591</v>
      </c>
      <c r="J87" s="36">
        <f>I87*(1+'Q.1.Input'!I86)</f>
        <v>183185.85805045953</v>
      </c>
      <c r="K87" s="36">
        <f>J87*(1+'Q.1.Input'!J86)</f>
        <v>208511.30292593557</v>
      </c>
      <c r="L87" s="36">
        <f>K87*(1+'Q.1.Input'!K86)</f>
        <v>223209.26466918475</v>
      </c>
      <c r="M87" s="36">
        <f>L87*(1+'Q.1.Input'!L86)</f>
        <v>221524.03472093242</v>
      </c>
      <c r="N87" s="36">
        <f>M87*(1+'Q.1.Input'!M86)</f>
        <v>247351.52192904594</v>
      </c>
    </row>
    <row r="88" spans="3:14" x14ac:dyDescent="0.35">
      <c r="C88" s="26">
        <f t="shared" si="2"/>
        <v>83</v>
      </c>
      <c r="D88" s="35">
        <v>100000</v>
      </c>
      <c r="E88" s="36">
        <f>D88*(1+'Q.1.Input'!D87)</f>
        <v>105654</v>
      </c>
      <c r="F88" s="36">
        <f>E88*(1+'Q.1.Input'!E87)</f>
        <v>117659.46401999998</v>
      </c>
      <c r="G88" s="36">
        <f>F88*(1+'Q.1.Input'!F87)</f>
        <v>154198.610571411</v>
      </c>
      <c r="H88" s="36">
        <f>G88*(1+'Q.1.Input'!G87)</f>
        <v>152975.81558957972</v>
      </c>
      <c r="I88" s="36">
        <f>H88*(1+'Q.1.Input'!H87)</f>
        <v>166335.19356501772</v>
      </c>
      <c r="J88" s="36">
        <f>I88*(1+'Q.1.Input'!I87)</f>
        <v>174785.02139812062</v>
      </c>
      <c r="K88" s="36">
        <f>J88*(1+'Q.1.Input'!J87)</f>
        <v>186770.03031538974</v>
      </c>
      <c r="L88" s="36">
        <f>K88*(1+'Q.1.Input'!K87)</f>
        <v>198446.8926107079</v>
      </c>
      <c r="M88" s="36">
        <f>L88*(1+'Q.1.Input'!L87)</f>
        <v>209069.75477215913</v>
      </c>
      <c r="N88" s="36">
        <f>M88*(1+'Q.1.Input'!M87)</f>
        <v>235368.63922494903</v>
      </c>
    </row>
    <row r="89" spans="3:14" x14ac:dyDescent="0.35">
      <c r="C89" s="26">
        <f t="shared" si="2"/>
        <v>84</v>
      </c>
      <c r="D89" s="35">
        <v>100000</v>
      </c>
      <c r="E89" s="36">
        <f>D89*(1+'Q.1.Input'!D88)</f>
        <v>113297.99999999999</v>
      </c>
      <c r="F89" s="36">
        <f>E89*(1+'Q.1.Input'!E88)</f>
        <v>127507.83515999999</v>
      </c>
      <c r="G89" s="36">
        <f>F89*(1+'Q.1.Input'!F88)</f>
        <v>131335.62037150317</v>
      </c>
      <c r="H89" s="36">
        <f>G89*(1+'Q.1.Input'!G88)</f>
        <v>138712.74216777051</v>
      </c>
      <c r="I89" s="36">
        <f>H89*(1+'Q.1.Input'!H88)</f>
        <v>146034.00069938545</v>
      </c>
      <c r="J89" s="36">
        <f>I89*(1+'Q.1.Input'!I88)</f>
        <v>153449.60725490024</v>
      </c>
      <c r="K89" s="36">
        <f>J89*(1+'Q.1.Input'!J88)</f>
        <v>158186.59663085901</v>
      </c>
      <c r="L89" s="36">
        <f>K89*(1+'Q.1.Input'!K88)</f>
        <v>187235.98323614997</v>
      </c>
      <c r="M89" s="36">
        <f>L89*(1+'Q.1.Input'!L88)</f>
        <v>197908.4342806105</v>
      </c>
      <c r="N89" s="36">
        <f>M89*(1+'Q.1.Input'!M88)</f>
        <v>208431.22573131055</v>
      </c>
    </row>
    <row r="90" spans="3:14" x14ac:dyDescent="0.35">
      <c r="C90" s="26">
        <f t="shared" si="2"/>
        <v>85</v>
      </c>
      <c r="D90" s="35">
        <v>100000</v>
      </c>
      <c r="E90" s="36">
        <f>D90*(1+'Q.1.Input'!D89)</f>
        <v>117025</v>
      </c>
      <c r="F90" s="36">
        <f>E90*(1+'Q.1.Input'!E89)</f>
        <v>125893.15449999999</v>
      </c>
      <c r="G90" s="36">
        <f>F90*(1+'Q.1.Input'!F89)</f>
        <v>143569.81232334499</v>
      </c>
      <c r="H90" s="36">
        <f>G90*(1+'Q.1.Input'!G89)</f>
        <v>146874.78940302841</v>
      </c>
      <c r="I90" s="36">
        <f>H90*(1+'Q.1.Input'!H89)</f>
        <v>162638.86054965542</v>
      </c>
      <c r="J90" s="36">
        <f>I90*(1+'Q.1.Input'!I89)</f>
        <v>183349.29305204854</v>
      </c>
      <c r="K90" s="36">
        <f>J90*(1+'Q.1.Input'!J89)</f>
        <v>209969.77691027545</v>
      </c>
      <c r="L90" s="36">
        <f>K90*(1+'Q.1.Input'!K89)</f>
        <v>206528.37226671603</v>
      </c>
      <c r="M90" s="36">
        <f>L90*(1+'Q.1.Input'!L89)</f>
        <v>246487.48173288026</v>
      </c>
      <c r="N90" s="36">
        <f>M90*(1+'Q.1.Input'!M89)</f>
        <v>281673.56975024892</v>
      </c>
    </row>
    <row r="91" spans="3:14" x14ac:dyDescent="0.35">
      <c r="C91" s="26">
        <f t="shared" si="2"/>
        <v>86</v>
      </c>
      <c r="D91" s="35">
        <v>100000</v>
      </c>
      <c r="E91" s="36">
        <f>D91*(1+'Q.1.Input'!D90)</f>
        <v>104570.00000000001</v>
      </c>
      <c r="F91" s="36">
        <f>E91*(1+'Q.1.Input'!E90)</f>
        <v>123453.25060000001</v>
      </c>
      <c r="G91" s="36">
        <f>F91*(1+'Q.1.Input'!F90)</f>
        <v>142415.66989216002</v>
      </c>
      <c r="H91" s="36">
        <f>G91*(1+'Q.1.Input'!G90)</f>
        <v>152655.35655740634</v>
      </c>
      <c r="I91" s="36">
        <f>H91*(1+'Q.1.Input'!H90)</f>
        <v>166904.20753847464</v>
      </c>
      <c r="J91" s="36">
        <f>I91*(1+'Q.1.Input'!I90)</f>
        <v>164714.42433556984</v>
      </c>
      <c r="K91" s="36">
        <f>J91*(1+'Q.1.Input'!J90)</f>
        <v>179545.31110274454</v>
      </c>
      <c r="L91" s="36">
        <f>K91*(1+'Q.1.Input'!K90)</f>
        <v>201435.47543239116</v>
      </c>
      <c r="M91" s="36">
        <f>L91*(1+'Q.1.Input'!L90)</f>
        <v>240725.46491547904</v>
      </c>
      <c r="N91" s="36">
        <f>M91*(1+'Q.1.Input'!M90)</f>
        <v>258914.68104449264</v>
      </c>
    </row>
    <row r="92" spans="3:14" x14ac:dyDescent="0.35">
      <c r="C92" s="26">
        <f t="shared" si="2"/>
        <v>87</v>
      </c>
      <c r="D92" s="35">
        <v>100000</v>
      </c>
      <c r="E92" s="36">
        <f>D92*(1+'Q.1.Input'!D91)</f>
        <v>112410.00000000001</v>
      </c>
      <c r="F92" s="36">
        <f>E92*(1+'Q.1.Input'!E91)</f>
        <v>124948.21140000001</v>
      </c>
      <c r="G92" s="36">
        <f>F92*(1+'Q.1.Input'!F91)</f>
        <v>123661.24482258002</v>
      </c>
      <c r="H92" s="36">
        <f>G92*(1+'Q.1.Input'!G91)</f>
        <v>126035.54072317357</v>
      </c>
      <c r="I92" s="36">
        <f>H92*(1+'Q.1.Input'!H91)</f>
        <v>125152.03158270413</v>
      </c>
      <c r="J92" s="36">
        <f>I92*(1+'Q.1.Input'!I91)</f>
        <v>125877.91336588383</v>
      </c>
      <c r="K92" s="36">
        <f>J92*(1+'Q.1.Input'!J91)</f>
        <v>132715.60161991863</v>
      </c>
      <c r="L92" s="36">
        <f>K92*(1+'Q.1.Input'!K91)</f>
        <v>143892.90958834818</v>
      </c>
      <c r="M92" s="36">
        <f>L92*(1+'Q.1.Input'!L91)</f>
        <v>162085.29014760305</v>
      </c>
      <c r="N92" s="36">
        <f>M92*(1+'Q.1.Input'!M91)</f>
        <v>172079.46913810426</v>
      </c>
    </row>
    <row r="93" spans="3:14" x14ac:dyDescent="0.35">
      <c r="C93" s="26">
        <f t="shared" si="2"/>
        <v>88</v>
      </c>
      <c r="D93" s="35">
        <v>100000</v>
      </c>
      <c r="E93" s="36">
        <f>D93*(1+'Q.1.Input'!D92)</f>
        <v>105516.00000000001</v>
      </c>
      <c r="F93" s="36">
        <f>E93*(1+'Q.1.Input'!E92)</f>
        <v>113981.54868000002</v>
      </c>
      <c r="G93" s="36">
        <f>F93*(1+'Q.1.Input'!F92)</f>
        <v>123999.38699348523</v>
      </c>
      <c r="H93" s="36">
        <f>G93*(1+'Q.1.Input'!G92)</f>
        <v>130587.47442444909</v>
      </c>
      <c r="I93" s="36">
        <f>H93*(1+'Q.1.Input'!H92)</f>
        <v>157825.40983990068</v>
      </c>
      <c r="J93" s="36">
        <f>I93*(1+'Q.1.Input'!I92)</f>
        <v>154465.30686440918</v>
      </c>
      <c r="K93" s="36">
        <f>J93*(1+'Q.1.Input'!J92)</f>
        <v>166643.35165759921</v>
      </c>
      <c r="L93" s="36">
        <f>K93*(1+'Q.1.Input'!K92)</f>
        <v>196019.24168780079</v>
      </c>
      <c r="M93" s="36">
        <f>L93*(1+'Q.1.Input'!L92)</f>
        <v>187380.67370661939</v>
      </c>
      <c r="N93" s="36">
        <f>M93*(1+'Q.1.Input'!M92)</f>
        <v>214642.68792419546</v>
      </c>
    </row>
    <row r="94" spans="3:14" x14ac:dyDescent="0.35">
      <c r="C94" s="26">
        <f t="shared" si="2"/>
        <v>89</v>
      </c>
      <c r="D94" s="35">
        <v>100000</v>
      </c>
      <c r="E94" s="36">
        <f>D94*(1+'Q.1.Input'!D93)</f>
        <v>112050</v>
      </c>
      <c r="F94" s="36">
        <f>E94*(1+'Q.1.Input'!E93)</f>
        <v>106957.3275</v>
      </c>
      <c r="G94" s="36">
        <f>F94*(1+'Q.1.Input'!F93)</f>
        <v>120796.53610522499</v>
      </c>
      <c r="H94" s="36">
        <f>G94*(1+'Q.1.Input'!G93)</f>
        <v>134603.58018205222</v>
      </c>
      <c r="I94" s="36">
        <f>H94*(1+'Q.1.Input'!H93)</f>
        <v>150046.64893633907</v>
      </c>
      <c r="J94" s="36">
        <f>I94*(1+'Q.1.Input'!I93)</f>
        <v>170368.96706827683</v>
      </c>
      <c r="K94" s="36">
        <f>J94*(1+'Q.1.Input'!J93)</f>
        <v>193082.55775781948</v>
      </c>
      <c r="L94" s="36">
        <f>K94*(1+'Q.1.Input'!K93)</f>
        <v>212923.72139301299</v>
      </c>
      <c r="M94" s="36">
        <f>L94*(1+'Q.1.Input'!L93)</f>
        <v>230019.36698365799</v>
      </c>
      <c r="N94" s="36">
        <f>M94*(1+'Q.1.Input'!M93)</f>
        <v>281509.20228294987</v>
      </c>
    </row>
    <row r="95" spans="3:14" x14ac:dyDescent="0.35">
      <c r="C95" s="26">
        <f t="shared" si="2"/>
        <v>90</v>
      </c>
      <c r="D95" s="35">
        <v>100000</v>
      </c>
      <c r="E95" s="36">
        <f>D95*(1+'Q.1.Input'!D94)</f>
        <v>105531</v>
      </c>
      <c r="F95" s="36">
        <f>E95*(1+'Q.1.Input'!E94)</f>
        <v>101067.0387</v>
      </c>
      <c r="G95" s="36">
        <f>F95*(1+'Q.1.Input'!F94)</f>
        <v>111723.54726052801</v>
      </c>
      <c r="H95" s="36">
        <f>G95*(1+'Q.1.Input'!G94)</f>
        <v>128155.84659160646</v>
      </c>
      <c r="I95" s="36">
        <f>H95*(1+'Q.1.Input'!H94)</f>
        <v>125969.50784875365</v>
      </c>
      <c r="J95" s="36">
        <f>I95*(1+'Q.1.Input'!I94)</f>
        <v>136950.26984792951</v>
      </c>
      <c r="K95" s="36">
        <f>J95*(1+'Q.1.Input'!J94)</f>
        <v>130513.60716507681</v>
      </c>
      <c r="L95" s="36">
        <f>K95*(1+'Q.1.Input'!K94)</f>
        <v>133096.47145087368</v>
      </c>
      <c r="M95" s="36">
        <f>L95*(1+'Q.1.Input'!L94)</f>
        <v>127917.68774672018</v>
      </c>
      <c r="N95" s="36">
        <f>M95*(1+'Q.1.Input'!M94)</f>
        <v>139205.14451349078</v>
      </c>
    </row>
    <row r="96" spans="3:14" x14ac:dyDescent="0.35">
      <c r="C96" s="26">
        <f t="shared" si="2"/>
        <v>91</v>
      </c>
      <c r="D96" s="35">
        <v>100000</v>
      </c>
      <c r="E96" s="36">
        <f>D96*(1+'Q.1.Input'!D95)</f>
        <v>106301</v>
      </c>
      <c r="F96" s="36">
        <f>E96*(1+'Q.1.Input'!E95)</f>
        <v>103390.47862000001</v>
      </c>
      <c r="G96" s="36">
        <f>F96*(1+'Q.1.Input'!F95)</f>
        <v>117591.16085845702</v>
      </c>
      <c r="H96" s="36">
        <f>G96*(1+'Q.1.Input'!G95)</f>
        <v>118971.68108693532</v>
      </c>
      <c r="I96" s="36">
        <f>H96*(1+'Q.1.Input'!H95)</f>
        <v>115602.40307855331</v>
      </c>
      <c r="J96" s="36">
        <f>I96*(1+'Q.1.Input'!I95)</f>
        <v>130792.55884307521</v>
      </c>
      <c r="K96" s="36">
        <f>J96*(1+'Q.1.Input'!J95)</f>
        <v>127632.61062142652</v>
      </c>
      <c r="L96" s="36">
        <f>K96*(1+'Q.1.Input'!K95)</f>
        <v>132845.12643920557</v>
      </c>
      <c r="M96" s="36">
        <f>L96*(1+'Q.1.Input'!L95)</f>
        <v>136567.44688203212</v>
      </c>
      <c r="N96" s="36">
        <f>M96*(1+'Q.1.Input'!M95)</f>
        <v>142874.13157904439</v>
      </c>
    </row>
    <row r="97" spans="3:14" x14ac:dyDescent="0.35">
      <c r="C97" s="26">
        <f t="shared" si="2"/>
        <v>92</v>
      </c>
      <c r="D97" s="35">
        <v>100000</v>
      </c>
      <c r="E97" s="36">
        <f>D97*(1+'Q.1.Input'!D96)</f>
        <v>103002</v>
      </c>
      <c r="F97" s="36">
        <f>E97*(1+'Q.1.Input'!E96)</f>
        <v>103049.38092</v>
      </c>
      <c r="G97" s="36">
        <f>F97*(1+'Q.1.Input'!F96)</f>
        <v>113822.16320137681</v>
      </c>
      <c r="H97" s="36">
        <f>G97*(1+'Q.1.Input'!G96)</f>
        <v>108313.17050243018</v>
      </c>
      <c r="I97" s="36">
        <f>H97*(1+'Q.1.Input'!H96)</f>
        <v>110794.62523864085</v>
      </c>
      <c r="J97" s="36">
        <f>I97*(1+'Q.1.Input'!I96)</f>
        <v>119527.4575999505</v>
      </c>
      <c r="K97" s="36">
        <f>J97*(1+'Q.1.Input'!J96)</f>
        <v>127819.07733365906</v>
      </c>
      <c r="L97" s="36">
        <f>K97*(1+'Q.1.Input'!K96)</f>
        <v>151587.03476385298</v>
      </c>
      <c r="M97" s="36">
        <f>L97*(1+'Q.1.Input'!L96)</f>
        <v>179225.89881234628</v>
      </c>
      <c r="N97" s="36">
        <f>M97*(1+'Q.1.Input'!M96)</f>
        <v>192633.78830249791</v>
      </c>
    </row>
    <row r="98" spans="3:14" x14ac:dyDescent="0.35">
      <c r="C98" s="26">
        <f t="shared" si="2"/>
        <v>93</v>
      </c>
      <c r="D98" s="35">
        <v>100000</v>
      </c>
      <c r="E98" s="36">
        <f>D98*(1+'Q.1.Input'!D97)</f>
        <v>97798</v>
      </c>
      <c r="F98" s="36">
        <f>E98*(1+'Q.1.Input'!E97)</f>
        <v>111655.97659999999</v>
      </c>
      <c r="G98" s="36">
        <f>F98*(1+'Q.1.Input'!F97)</f>
        <v>110626.508495748</v>
      </c>
      <c r="H98" s="36">
        <f>G98*(1+'Q.1.Input'!G97)</f>
        <v>110801.29837917128</v>
      </c>
      <c r="I98" s="36">
        <f>H98*(1+'Q.1.Input'!H97)</f>
        <v>119600.02948346126</v>
      </c>
      <c r="J98" s="36">
        <f>I98*(1+'Q.1.Input'!I97)</f>
        <v>127975.61954818806</v>
      </c>
      <c r="K98" s="36">
        <f>J98*(1+'Q.1.Input'!J97)</f>
        <v>148976.41871604571</v>
      </c>
      <c r="L98" s="36">
        <f>K98*(1+'Q.1.Input'!K97)</f>
        <v>144015.50397280138</v>
      </c>
      <c r="M98" s="36">
        <f>L98*(1+'Q.1.Input'!L97)</f>
        <v>142285.87777008803</v>
      </c>
      <c r="N98" s="36">
        <f>M98*(1+'Q.1.Input'!M97)</f>
        <v>155680.67030336411</v>
      </c>
    </row>
    <row r="99" spans="3:14" x14ac:dyDescent="0.35">
      <c r="C99" s="26">
        <f t="shared" si="2"/>
        <v>94</v>
      </c>
      <c r="D99" s="35">
        <v>100000</v>
      </c>
      <c r="E99" s="36">
        <f>D99*(1+'Q.1.Input'!D98)</f>
        <v>108708.99999999999</v>
      </c>
      <c r="F99" s="36">
        <f>E99*(1+'Q.1.Input'!E98)</f>
        <v>114932.59024999999</v>
      </c>
      <c r="G99" s="36">
        <f>F99*(1+'Q.1.Input'!F98)</f>
        <v>123137.62786794751</v>
      </c>
      <c r="H99" s="36">
        <f>G99*(1+'Q.1.Input'!G98)</f>
        <v>122287.97823565867</v>
      </c>
      <c r="I99" s="36">
        <f>H99*(1+'Q.1.Input'!H98)</f>
        <v>120237.20884064668</v>
      </c>
      <c r="J99" s="36">
        <f>I99*(1+'Q.1.Input'!I98)</f>
        <v>130967.17735758598</v>
      </c>
      <c r="K99" s="36">
        <f>J99*(1+'Q.1.Input'!J98)</f>
        <v>140187.26664356003</v>
      </c>
      <c r="L99" s="36">
        <f>K99*(1+'Q.1.Input'!K98)</f>
        <v>156743.38283416448</v>
      </c>
      <c r="M99" s="36">
        <f>L99*(1+'Q.1.Input'!L98)</f>
        <v>151454.86109733977</v>
      </c>
      <c r="N99" s="36">
        <f>M99*(1+'Q.1.Input'!M98)</f>
        <v>171384.80626913873</v>
      </c>
    </row>
    <row r="100" spans="3:14" x14ac:dyDescent="0.35">
      <c r="C100" s="26">
        <f t="shared" si="2"/>
        <v>95</v>
      </c>
      <c r="D100" s="35">
        <v>100000</v>
      </c>
      <c r="E100" s="36">
        <f>D100*(1+'Q.1.Input'!D99)</f>
        <v>108277</v>
      </c>
      <c r="F100" s="36">
        <f>E100*(1+'Q.1.Input'!E99)</f>
        <v>110696.99095000001</v>
      </c>
      <c r="G100" s="36">
        <f>F100*(1+'Q.1.Input'!F99)</f>
        <v>114807.17022397352</v>
      </c>
      <c r="H100" s="36">
        <f>G100*(1+'Q.1.Input'!G99)</f>
        <v>127856.15319163036</v>
      </c>
      <c r="I100" s="36">
        <f>H100*(1+'Q.1.Input'!H99)</f>
        <v>137496.5071422793</v>
      </c>
      <c r="J100" s="36">
        <f>I100*(1+'Q.1.Input'!I99)</f>
        <v>131277.54012423402</v>
      </c>
      <c r="K100" s="36">
        <f>J100*(1+'Q.1.Input'!J99)</f>
        <v>126379.57510219885</v>
      </c>
      <c r="L100" s="36">
        <f>K100*(1+'Q.1.Input'!K99)</f>
        <v>144715.98765377689</v>
      </c>
      <c r="M100" s="36">
        <f>L100*(1+'Q.1.Input'!L99)</f>
        <v>154488.65830003645</v>
      </c>
      <c r="N100" s="36">
        <f>M100*(1+'Q.1.Input'!M99)</f>
        <v>184317.32844460747</v>
      </c>
    </row>
    <row r="101" spans="3:14" x14ac:dyDescent="0.35">
      <c r="C101" s="26">
        <f t="shared" si="2"/>
        <v>96</v>
      </c>
      <c r="D101" s="35">
        <v>100000</v>
      </c>
      <c r="E101" s="36">
        <f>D101*(1+'Q.1.Input'!D100)</f>
        <v>97558</v>
      </c>
      <c r="F101" s="36">
        <f>E101*(1+'Q.1.Input'!E100)</f>
        <v>105995.79141999999</v>
      </c>
      <c r="G101" s="36">
        <f>F101*(1+'Q.1.Input'!F100)</f>
        <v>102002.9299572086</v>
      </c>
      <c r="H101" s="36">
        <f>G101*(1+'Q.1.Input'!G100)</f>
        <v>98669.474206207015</v>
      </c>
      <c r="I101" s="36">
        <f>H101*(1+'Q.1.Input'!H100)</f>
        <v>116147.78486709454</v>
      </c>
      <c r="J101" s="36">
        <f>I101*(1+'Q.1.Input'!I100)</f>
        <v>123796.1165005927</v>
      </c>
      <c r="K101" s="36">
        <f>J101*(1+'Q.1.Input'!J100)</f>
        <v>123044.6740734341</v>
      </c>
      <c r="L101" s="36">
        <f>K101*(1+'Q.1.Input'!K100)</f>
        <v>134730.22677018814</v>
      </c>
      <c r="M101" s="36">
        <f>L101*(1+'Q.1.Input'!L100)</f>
        <v>131555.9826274825</v>
      </c>
      <c r="N101" s="36">
        <f>M101*(1+'Q.1.Input'!M100)</f>
        <v>158572.31921986231</v>
      </c>
    </row>
    <row r="102" spans="3:14" x14ac:dyDescent="0.35">
      <c r="C102" s="26">
        <f t="shared" si="2"/>
        <v>97</v>
      </c>
      <c r="D102" s="35">
        <v>100000</v>
      </c>
      <c r="E102" s="36">
        <f>D102*(1+'Q.1.Input'!D101)</f>
        <v>110707</v>
      </c>
      <c r="F102" s="36">
        <f>E102*(1+'Q.1.Input'!E101)</f>
        <v>120940.75508</v>
      </c>
      <c r="G102" s="36">
        <f>F102*(1+'Q.1.Input'!F101)</f>
        <v>133712.09881644798</v>
      </c>
      <c r="H102" s="36">
        <f>G102*(1+'Q.1.Input'!G101)</f>
        <v>128759.40267628674</v>
      </c>
      <c r="I102" s="36">
        <f>H102*(1+'Q.1.Input'!H101)</f>
        <v>147263.41643489592</v>
      </c>
      <c r="J102" s="36">
        <f>I102*(1+'Q.1.Input'!I101)</f>
        <v>156415.83776632469</v>
      </c>
      <c r="K102" s="36">
        <f>J102*(1+'Q.1.Input'!J101)</f>
        <v>173576.21932766816</v>
      </c>
      <c r="L102" s="36">
        <f>K102*(1+'Q.1.Input'!K101)</f>
        <v>170823.30048913136</v>
      </c>
      <c r="M102" s="36">
        <f>L102*(1+'Q.1.Input'!L101)</f>
        <v>183262.65323074991</v>
      </c>
      <c r="N102" s="36">
        <f>M102*(1+'Q.1.Input'!M101)</f>
        <v>176656.03458178136</v>
      </c>
    </row>
    <row r="103" spans="3:14" x14ac:dyDescent="0.35">
      <c r="C103" s="26">
        <f t="shared" si="2"/>
        <v>98</v>
      </c>
      <c r="D103" s="35">
        <v>100000</v>
      </c>
      <c r="E103" s="36">
        <f>D103*(1+'Q.1.Input'!D102)</f>
        <v>102733.99999999999</v>
      </c>
      <c r="F103" s="36">
        <f>E103*(1+'Q.1.Input'!E102)</f>
        <v>110858.20471999999</v>
      </c>
      <c r="G103" s="36">
        <f>F103*(1+'Q.1.Input'!F102)</f>
        <v>106218.788852468</v>
      </c>
      <c r="H103" s="36">
        <f>G103*(1+'Q.1.Input'!G102)</f>
        <v>104885.74305236954</v>
      </c>
      <c r="I103" s="36">
        <f>H103*(1+'Q.1.Input'!H102)</f>
        <v>105941.9424849069</v>
      </c>
      <c r="J103" s="36">
        <f>I103*(1+'Q.1.Input'!I102)</f>
        <v>104915.36506222816</v>
      </c>
      <c r="K103" s="36">
        <f>J103*(1+'Q.1.Input'!J102)</f>
        <v>118038.17892421166</v>
      </c>
      <c r="L103" s="36">
        <f>K103*(1+'Q.1.Input'!K102)</f>
        <v>113823.03555482806</v>
      </c>
      <c r="M103" s="36">
        <f>L103*(1+'Q.1.Input'!L102)</f>
        <v>124541.75081302623</v>
      </c>
      <c r="N103" s="36">
        <f>M103*(1+'Q.1.Input'!M102)</f>
        <v>120641.10317756224</v>
      </c>
    </row>
    <row r="104" spans="3:14" x14ac:dyDescent="0.35">
      <c r="C104" s="26">
        <f t="shared" si="2"/>
        <v>99</v>
      </c>
      <c r="D104" s="35">
        <v>100000</v>
      </c>
      <c r="E104" s="36">
        <f>D104*(1+'Q.1.Input'!D103)</f>
        <v>104417.99999999999</v>
      </c>
      <c r="F104" s="36">
        <f>E104*(1+'Q.1.Input'!E103)</f>
        <v>110394.88631999998</v>
      </c>
      <c r="G104" s="36">
        <f>F104*(1+'Q.1.Input'!F103)</f>
        <v>119651.49753793197</v>
      </c>
      <c r="H104" s="36">
        <f>G104*(1+'Q.1.Input'!G103)</f>
        <v>132289.08870788835</v>
      </c>
      <c r="I104" s="36">
        <f>H104*(1+'Q.1.Input'!H103)</f>
        <v>141566.52249897257</v>
      </c>
      <c r="J104" s="36">
        <f>I104*(1+'Q.1.Input'!I103)</f>
        <v>153582.68892868538</v>
      </c>
      <c r="K104" s="36">
        <f>J104*(1+'Q.1.Input'!J103)</f>
        <v>148069.07039614557</v>
      </c>
      <c r="L104" s="36">
        <f>K104*(1+'Q.1.Input'!K103)</f>
        <v>148363.7278462339</v>
      </c>
      <c r="M104" s="36">
        <f>L104*(1+'Q.1.Input'!L103)</f>
        <v>162578.45661118155</v>
      </c>
      <c r="N104" s="36">
        <f>M104*(1+'Q.1.Input'!M103)</f>
        <v>176130.99675428966</v>
      </c>
    </row>
    <row r="105" spans="3:14" x14ac:dyDescent="0.35">
      <c r="C105" s="32">
        <f t="shared" si="2"/>
        <v>100</v>
      </c>
      <c r="D105" s="37">
        <v>100000</v>
      </c>
      <c r="E105" s="38">
        <f>D105*(1+'Q.1.Input'!D104)</f>
        <v>97297</v>
      </c>
      <c r="F105" s="38">
        <f>E105*(1+'Q.1.Input'!E104)</f>
        <v>106020.64902000001</v>
      </c>
      <c r="G105" s="38">
        <f>F105*(1+'Q.1.Input'!F104)</f>
        <v>113188.70510024221</v>
      </c>
      <c r="H105" s="38">
        <f>G105*(1+'Q.1.Input'!G104)</f>
        <v>120814.22816284552</v>
      </c>
      <c r="I105" s="38">
        <f>H105*(1+'Q.1.Input'!H104)</f>
        <v>117032.74282134845</v>
      </c>
      <c r="J105" s="38">
        <f>I105*(1+'Q.1.Input'!I104)</f>
        <v>124513.47574248904</v>
      </c>
      <c r="K105" s="38">
        <f>J105*(1+'Q.1.Input'!J104)</f>
        <v>124977.91100700853</v>
      </c>
      <c r="L105" s="38">
        <f>K105*(1+'Q.1.Input'!K104)</f>
        <v>134988.64167866993</v>
      </c>
      <c r="M105" s="38">
        <f>L105*(1+'Q.1.Input'!L104)</f>
        <v>135983.50796784172</v>
      </c>
      <c r="N105" s="38">
        <f>M105*(1+'Q.1.Input'!M104)</f>
        <v>171872.27539071449</v>
      </c>
    </row>
    <row r="107" spans="3:14" x14ac:dyDescent="0.35">
      <c r="N107" s="13"/>
    </row>
  </sheetData>
  <mergeCells count="1">
    <mergeCell ref="E4:N4"/>
  </mergeCells>
  <pageMargins left="0.7" right="0.7" top="0.75" bottom="0.75" header="0.3" footer="0.3"/>
  <headerFooter>
    <oddFooter>&amp;L_x000D_&amp;1#&amp;"Aptos"&amp;10&amp;K000000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1FBA-E15C-4978-A2AA-870B82ACAD92}">
  <dimension ref="A1:P108"/>
  <sheetViews>
    <sheetView showGridLines="0" workbookViewId="0"/>
  </sheetViews>
  <sheetFormatPr defaultRowHeight="14.5" x14ac:dyDescent="0.35"/>
  <cols>
    <col min="1" max="1" width="14.7265625" bestFit="1" customWidth="1"/>
    <col min="3" max="3" width="10" bestFit="1" customWidth="1"/>
    <col min="5" max="6" width="11.1796875" bestFit="1" customWidth="1"/>
    <col min="7" max="7" width="14.08984375" customWidth="1"/>
    <col min="8" max="14" width="11.1796875" bestFit="1" customWidth="1"/>
    <col min="15" max="15" width="14.36328125" bestFit="1" customWidth="1"/>
    <col min="16" max="16" width="34.6328125" bestFit="1" customWidth="1"/>
  </cols>
  <sheetData>
    <row r="1" spans="1:16" x14ac:dyDescent="0.35">
      <c r="A1" s="4" t="s">
        <v>4</v>
      </c>
      <c r="B1" s="8">
        <v>0.03</v>
      </c>
      <c r="C1" t="s">
        <v>5</v>
      </c>
    </row>
    <row r="2" spans="1:16" ht="58" x14ac:dyDescent="0.35">
      <c r="G2" s="6" t="s">
        <v>7</v>
      </c>
      <c r="H2" s="9">
        <f>COUNTIFS($P$6:$P$105,"Yes")/100</f>
        <v>0.06</v>
      </c>
    </row>
    <row r="4" spans="1:16" x14ac:dyDescent="0.35">
      <c r="D4" s="5" t="s">
        <v>1</v>
      </c>
    </row>
    <row r="5" spans="1:16" x14ac:dyDescent="0.35">
      <c r="C5" s="31" t="s">
        <v>0</v>
      </c>
      <c r="D5" s="3">
        <v>0</v>
      </c>
      <c r="E5" s="3">
        <f>D5+1</f>
        <v>1</v>
      </c>
      <c r="F5" s="3">
        <f t="shared" ref="F5:N5" si="0">E5+1</f>
        <v>2</v>
      </c>
      <c r="G5" s="3">
        <f t="shared" si="0"/>
        <v>3</v>
      </c>
      <c r="H5" s="3">
        <f t="shared" si="0"/>
        <v>4</v>
      </c>
      <c r="I5" s="3">
        <f t="shared" si="0"/>
        <v>5</v>
      </c>
      <c r="J5" s="3">
        <f t="shared" si="0"/>
        <v>6</v>
      </c>
      <c r="K5" s="3">
        <f t="shared" si="0"/>
        <v>7</v>
      </c>
      <c r="L5" s="3">
        <f t="shared" si="0"/>
        <v>8</v>
      </c>
      <c r="M5" s="3">
        <f t="shared" si="0"/>
        <v>9</v>
      </c>
      <c r="N5" s="3">
        <f t="shared" si="0"/>
        <v>10</v>
      </c>
      <c r="O5" s="3" t="s">
        <v>3</v>
      </c>
      <c r="P5" s="3" t="s">
        <v>6</v>
      </c>
    </row>
    <row r="6" spans="1:16" x14ac:dyDescent="0.35">
      <c r="C6" s="24">
        <v>1</v>
      </c>
      <c r="D6" s="33">
        <v>100000</v>
      </c>
      <c r="E6" s="34">
        <f>D6*(1+'Q.1.Input'!D5)</f>
        <v>99607</v>
      </c>
      <c r="F6" s="34">
        <f>E6*(1+'Q.1.Input'!E5)</f>
        <v>105354.3239</v>
      </c>
      <c r="G6" s="34">
        <f>F6*(1+'Q.1.Input'!F5)</f>
        <v>108118.82135913601</v>
      </c>
      <c r="H6" s="34">
        <f>G6*(1+'Q.1.Input'!G5)</f>
        <v>105694.79738426418</v>
      </c>
      <c r="I6" s="34">
        <f>H6*(1+'Q.1.Input'!H5)</f>
        <v>112165.43288012884</v>
      </c>
      <c r="J6" s="34">
        <f>I6*(1+'Q.1.Input'!I5)</f>
        <v>127782.22610002918</v>
      </c>
      <c r="K6" s="34">
        <f>J6*(1+'Q.1.Input'!J5)</f>
        <v>122484.37500592196</v>
      </c>
      <c r="L6" s="34">
        <f>K6*(1+'Q.1.Input'!K5)</f>
        <v>118083.51141195919</v>
      </c>
      <c r="M6" s="34">
        <f>L6*(1+'Q.1.Input'!L5)</f>
        <v>128966.08782368535</v>
      </c>
      <c r="N6" s="34">
        <f>M6*(1+'Q.1.Input'!M5)</f>
        <v>124688.2826905737</v>
      </c>
      <c r="O6" s="39">
        <f>D6*(1+$B$1)^10</f>
        <v>134391.63793441217</v>
      </c>
      <c r="P6" s="40" t="str">
        <f>IF(N6&lt;O6,"Yes","No")</f>
        <v>Yes</v>
      </c>
    </row>
    <row r="7" spans="1:16" x14ac:dyDescent="0.35">
      <c r="C7" s="26">
        <f>C6+1</f>
        <v>2</v>
      </c>
      <c r="D7" s="35">
        <v>100000</v>
      </c>
      <c r="E7" s="36">
        <f>D7*(1+'Q.1.Input'!D6)</f>
        <v>111634.00000000001</v>
      </c>
      <c r="F7" s="36">
        <f>E7*(1+'Q.1.Input'!E6)</f>
        <v>106942.02298000001</v>
      </c>
      <c r="G7" s="36">
        <f>F7*(1+'Q.1.Input'!F6)</f>
        <v>106793.37356805781</v>
      </c>
      <c r="H7" s="36">
        <f>G7*(1+'Q.1.Input'!G6)</f>
        <v>118368.70732909959</v>
      </c>
      <c r="I7" s="36">
        <f>H7*(1+'Q.1.Input'!H6)</f>
        <v>115807.20850249787</v>
      </c>
      <c r="J7" s="36">
        <f>I7*(1+'Q.1.Input'!I6)</f>
        <v>122707.0019850767</v>
      </c>
      <c r="K7" s="36">
        <f>J7*(1+'Q.1.Input'!J6)</f>
        <v>163061.65372790888</v>
      </c>
      <c r="L7" s="36">
        <f>K7*(1+'Q.1.Input'!K6)</f>
        <v>160040.12128433073</v>
      </c>
      <c r="M7" s="36">
        <f>L7*(1+'Q.1.Input'!L6)</f>
        <v>190191.68013429866</v>
      </c>
      <c r="N7" s="36">
        <f>M7*(1+'Q.1.Input'!M6)</f>
        <v>206466.38220339059</v>
      </c>
      <c r="O7" s="41">
        <f t="shared" ref="O7:O70" si="1">D7*(1+$B$1)^10</f>
        <v>134391.63793441217</v>
      </c>
      <c r="P7" s="42" t="str">
        <f t="shared" ref="P7:P70" si="2">IF(N7&lt;O7,"Yes","No")</f>
        <v>No</v>
      </c>
    </row>
    <row r="8" spans="1:16" x14ac:dyDescent="0.35">
      <c r="C8" s="26">
        <f t="shared" ref="C8:C71" si="3">C7+1</f>
        <v>3</v>
      </c>
      <c r="D8" s="35">
        <v>100000</v>
      </c>
      <c r="E8" s="36">
        <f>D8*(1+'Q.1.Input'!D7)</f>
        <v>110096</v>
      </c>
      <c r="F8" s="36">
        <f>E8*(1+'Q.1.Input'!E7)</f>
        <v>114320.38352</v>
      </c>
      <c r="G8" s="36">
        <f>F8*(1+'Q.1.Input'!F7)</f>
        <v>111783.61420969119</v>
      </c>
      <c r="H8" s="36">
        <f>G8*(1+'Q.1.Input'!G7)</f>
        <v>115763.1108755562</v>
      </c>
      <c r="I8" s="36">
        <f>H8*(1+'Q.1.Input'!H7)</f>
        <v>135904.73453679425</v>
      </c>
      <c r="J8" s="36">
        <f>I8*(1+'Q.1.Input'!I7)</f>
        <v>141838.3352466707</v>
      </c>
      <c r="K8" s="36">
        <f>J8*(1+'Q.1.Input'!J7)</f>
        <v>159829.10968935842</v>
      </c>
      <c r="L8" s="36">
        <f>K8*(1+'Q.1.Input'!K7)</f>
        <v>161358.6742690856</v>
      </c>
      <c r="M8" s="36">
        <f>L8*(1+'Q.1.Input'!L7)</f>
        <v>181581.7569152301</v>
      </c>
      <c r="N8" s="36">
        <f>M8*(1+'Q.1.Input'!M7)</f>
        <v>199749.01169459886</v>
      </c>
      <c r="O8" s="41">
        <f t="shared" si="1"/>
        <v>134391.63793441217</v>
      </c>
      <c r="P8" s="42" t="str">
        <f t="shared" si="2"/>
        <v>No</v>
      </c>
    </row>
    <row r="9" spans="1:16" x14ac:dyDescent="0.35">
      <c r="C9" s="26">
        <f t="shared" si="3"/>
        <v>4</v>
      </c>
      <c r="D9" s="35">
        <v>100000</v>
      </c>
      <c r="E9" s="36">
        <f>D9*(1+'Q.1.Input'!D8)</f>
        <v>101228.99999999999</v>
      </c>
      <c r="F9" s="36">
        <f>E9*(1+'Q.1.Input'!E8)</f>
        <v>102363.77708999997</v>
      </c>
      <c r="G9" s="36">
        <f>F9*(1+'Q.1.Input'!F8)</f>
        <v>113032.12993831978</v>
      </c>
      <c r="H9" s="36">
        <f>G9*(1+'Q.1.Input'!G8)</f>
        <v>121972.97141644087</v>
      </c>
      <c r="I9" s="36">
        <f>H9*(1+'Q.1.Input'!H8)</f>
        <v>128830.29186947316</v>
      </c>
      <c r="J9" s="36">
        <f>I9*(1+'Q.1.Input'!I8)</f>
        <v>126410.85898816446</v>
      </c>
      <c r="K9" s="36">
        <f>J9*(1+'Q.1.Input'!J8)</f>
        <v>121059.88732719547</v>
      </c>
      <c r="L9" s="36">
        <f>K9*(1+'Q.1.Input'!K8)</f>
        <v>128176.99810316127</v>
      </c>
      <c r="M9" s="36">
        <f>L9*(1+'Q.1.Input'!L8)</f>
        <v>130858.46090347941</v>
      </c>
      <c r="N9" s="36">
        <f>M9*(1+'Q.1.Input'!M8)</f>
        <v>138826.43258789228</v>
      </c>
      <c r="O9" s="41">
        <f t="shared" si="1"/>
        <v>134391.63793441217</v>
      </c>
      <c r="P9" s="42" t="str">
        <f t="shared" si="2"/>
        <v>No</v>
      </c>
    </row>
    <row r="10" spans="1:16" x14ac:dyDescent="0.35">
      <c r="C10" s="26">
        <f t="shared" si="3"/>
        <v>5</v>
      </c>
      <c r="D10" s="35">
        <v>100000</v>
      </c>
      <c r="E10" s="36">
        <f>D10*(1+'Q.1.Input'!D9)</f>
        <v>106922.99999999999</v>
      </c>
      <c r="F10" s="36">
        <f>E10*(1+'Q.1.Input'!E9)</f>
        <v>107221.31516999999</v>
      </c>
      <c r="G10" s="36">
        <f>F10*(1+'Q.1.Input'!F9)</f>
        <v>109541.5844302788</v>
      </c>
      <c r="H10" s="36">
        <f>G10*(1+'Q.1.Input'!G9)</f>
        <v>112222.06700128772</v>
      </c>
      <c r="I10" s="36">
        <f>H10*(1+'Q.1.Input'!H9)</f>
        <v>122868.5744976999</v>
      </c>
      <c r="J10" s="36">
        <f>I10*(1+'Q.1.Input'!I9)</f>
        <v>129845.05215767931</v>
      </c>
      <c r="K10" s="36">
        <f>J10*(1+'Q.1.Input'!J9)</f>
        <v>127258.53871869833</v>
      </c>
      <c r="L10" s="36">
        <f>K10*(1+'Q.1.Input'!K9)</f>
        <v>125026.42394957236</v>
      </c>
      <c r="M10" s="36">
        <f>L10*(1+'Q.1.Input'!L9)</f>
        <v>137279.01349663048</v>
      </c>
      <c r="N10" s="36">
        <f>M10*(1+'Q.1.Input'!M9)</f>
        <v>137675.74984563576</v>
      </c>
      <c r="O10" s="41">
        <f t="shared" si="1"/>
        <v>134391.63793441217</v>
      </c>
      <c r="P10" s="42" t="str">
        <f t="shared" si="2"/>
        <v>No</v>
      </c>
    </row>
    <row r="11" spans="1:16" x14ac:dyDescent="0.35">
      <c r="C11" s="26">
        <f t="shared" si="3"/>
        <v>6</v>
      </c>
      <c r="D11" s="35">
        <v>100000</v>
      </c>
      <c r="E11" s="36">
        <f>D11*(1+'Q.1.Input'!D10)</f>
        <v>108192</v>
      </c>
      <c r="F11" s="36">
        <f>E11*(1+'Q.1.Input'!E10)</f>
        <v>121389.26015999999</v>
      </c>
      <c r="G11" s="36">
        <f>F11*(1+'Q.1.Input'!F10)</f>
        <v>135662.2093696128</v>
      </c>
      <c r="H11" s="36">
        <f>G11*(1+'Q.1.Input'!G10)</f>
        <v>148200.11075955239</v>
      </c>
      <c r="I11" s="36">
        <f>H11*(1+'Q.1.Input'!H10)</f>
        <v>163295.7740415204</v>
      </c>
      <c r="J11" s="36">
        <f>I11*(1+'Q.1.Input'!I10)</f>
        <v>172642.82414765703</v>
      </c>
      <c r="K11" s="36">
        <f>J11*(1+'Q.1.Input'!J10)</f>
        <v>164885.98205870279</v>
      </c>
      <c r="L11" s="36">
        <f>K11*(1+'Q.1.Input'!K10)</f>
        <v>165027.78400327329</v>
      </c>
      <c r="M11" s="36">
        <f>L11*(1+'Q.1.Input'!L10)</f>
        <v>186304.81619481533</v>
      </c>
      <c r="N11" s="36">
        <f>M11*(1+'Q.1.Input'!M10)</f>
        <v>188374.6627027397</v>
      </c>
      <c r="O11" s="41">
        <f t="shared" si="1"/>
        <v>134391.63793441217</v>
      </c>
      <c r="P11" s="42" t="str">
        <f t="shared" si="2"/>
        <v>No</v>
      </c>
    </row>
    <row r="12" spans="1:16" x14ac:dyDescent="0.35">
      <c r="C12" s="26">
        <f t="shared" si="3"/>
        <v>7</v>
      </c>
      <c r="D12" s="35">
        <v>100000</v>
      </c>
      <c r="E12" s="36">
        <f>D12*(1+'Q.1.Input'!D11)</f>
        <v>95052</v>
      </c>
      <c r="F12" s="36">
        <f>E12*(1+'Q.1.Input'!E11)</f>
        <v>101064.98952</v>
      </c>
      <c r="G12" s="36">
        <f>F12*(1+'Q.1.Input'!F11)</f>
        <v>107009.63220356642</v>
      </c>
      <c r="H12" s="36">
        <f>G12*(1+'Q.1.Input'!G11)</f>
        <v>106576.24319314197</v>
      </c>
      <c r="I12" s="36">
        <f>H12*(1+'Q.1.Input'!H11)</f>
        <v>114656.85395204599</v>
      </c>
      <c r="J12" s="36">
        <f>I12*(1+'Q.1.Input'!I11)</f>
        <v>126410.32805067023</v>
      </c>
      <c r="K12" s="36">
        <f>J12*(1+'Q.1.Input'!J11)</f>
        <v>132740.95727944779</v>
      </c>
      <c r="L12" s="36">
        <f>K12*(1+'Q.1.Input'!K11)</f>
        <v>139757.64428123939</v>
      </c>
      <c r="M12" s="36">
        <f>L12*(1+'Q.1.Input'!L11)</f>
        <v>141279.60502746209</v>
      </c>
      <c r="N12" s="36">
        <f>M12*(1+'Q.1.Input'!M11)</f>
        <v>159773.10532555688</v>
      </c>
      <c r="O12" s="41">
        <f t="shared" si="1"/>
        <v>134391.63793441217</v>
      </c>
      <c r="P12" s="42" t="str">
        <f t="shared" si="2"/>
        <v>No</v>
      </c>
    </row>
    <row r="13" spans="1:16" x14ac:dyDescent="0.35">
      <c r="C13" s="26">
        <f t="shared" si="3"/>
        <v>8</v>
      </c>
      <c r="D13" s="35">
        <v>100000</v>
      </c>
      <c r="E13" s="36">
        <f>D13*(1+'Q.1.Input'!D12)</f>
        <v>118653.00000000001</v>
      </c>
      <c r="F13" s="36">
        <f>E13*(1+'Q.1.Input'!E12)</f>
        <v>116209.93473000001</v>
      </c>
      <c r="G13" s="36">
        <f>F13*(1+'Q.1.Input'!F12)</f>
        <v>121052.40271019912</v>
      </c>
      <c r="H13" s="36">
        <f>G13*(1+'Q.1.Input'!G12)</f>
        <v>141839.52130359452</v>
      </c>
      <c r="I13" s="36">
        <f>H13*(1+'Q.1.Input'!H12)</f>
        <v>164462.92495151784</v>
      </c>
      <c r="J13" s="36">
        <f>I13*(1+'Q.1.Input'!I12)</f>
        <v>182088.416618572</v>
      </c>
      <c r="K13" s="36">
        <f>J13*(1+'Q.1.Input'!J12)</f>
        <v>203642.22249371238</v>
      </c>
      <c r="L13" s="36">
        <f>K13*(1+'Q.1.Input'!K12)</f>
        <v>202713.61395914105</v>
      </c>
      <c r="M13" s="36">
        <f>L13*(1+'Q.1.Input'!L12)</f>
        <v>213155.39221417639</v>
      </c>
      <c r="N13" s="36">
        <f>M13*(1+'Q.1.Input'!M12)</f>
        <v>231721.22687603114</v>
      </c>
      <c r="O13" s="41">
        <f t="shared" si="1"/>
        <v>134391.63793441217</v>
      </c>
      <c r="P13" s="42" t="str">
        <f t="shared" si="2"/>
        <v>No</v>
      </c>
    </row>
    <row r="14" spans="1:16" x14ac:dyDescent="0.35">
      <c r="C14" s="26">
        <f t="shared" si="3"/>
        <v>9</v>
      </c>
      <c r="D14" s="35">
        <v>100000</v>
      </c>
      <c r="E14" s="36">
        <f>D14*(1+'Q.1.Input'!D13)</f>
        <v>113473</v>
      </c>
      <c r="F14" s="36">
        <f>E14*(1+'Q.1.Input'!E13)</f>
        <v>112404.08434</v>
      </c>
      <c r="G14" s="36">
        <f>F14*(1+'Q.1.Input'!F13)</f>
        <v>120618.57482356721</v>
      </c>
      <c r="H14" s="36">
        <f>G14*(1+'Q.1.Input'!G13)</f>
        <v>137265.14433496771</v>
      </c>
      <c r="I14" s="36">
        <f>H14*(1+'Q.1.Input'!H13)</f>
        <v>140893.0620997409</v>
      </c>
      <c r="J14" s="36">
        <f>I14*(1+'Q.1.Input'!I13)</f>
        <v>149263.51891908649</v>
      </c>
      <c r="K14" s="36">
        <f>J14*(1+'Q.1.Input'!J13)</f>
        <v>160189.60850396362</v>
      </c>
      <c r="L14" s="36">
        <f>K14*(1+'Q.1.Input'!K13)</f>
        <v>154251.37971672168</v>
      </c>
      <c r="M14" s="36">
        <f>L14*(1+'Q.1.Input'!L13)</f>
        <v>162846.26659453742</v>
      </c>
      <c r="N14" s="36">
        <f>M14*(1+'Q.1.Input'!M13)</f>
        <v>185628.45929111319</v>
      </c>
      <c r="O14" s="41">
        <f t="shared" si="1"/>
        <v>134391.63793441217</v>
      </c>
      <c r="P14" s="42" t="str">
        <f t="shared" si="2"/>
        <v>No</v>
      </c>
    </row>
    <row r="15" spans="1:16" x14ac:dyDescent="0.35">
      <c r="C15" s="26">
        <f t="shared" si="3"/>
        <v>10</v>
      </c>
      <c r="D15" s="35">
        <v>100000</v>
      </c>
      <c r="E15" s="36">
        <f>D15*(1+'Q.1.Input'!D14)</f>
        <v>114713</v>
      </c>
      <c r="F15" s="36">
        <f>E15*(1+'Q.1.Input'!E14)</f>
        <v>119871.64361</v>
      </c>
      <c r="G15" s="36">
        <f>F15*(1+'Q.1.Input'!F14)</f>
        <v>128824.8566712309</v>
      </c>
      <c r="H15" s="36">
        <f>G15*(1+'Q.1.Input'!G14)</f>
        <v>128635.4841319242</v>
      </c>
      <c r="I15" s="36">
        <f>H15*(1+'Q.1.Input'!H14)</f>
        <v>141720.28557782352</v>
      </c>
      <c r="J15" s="36">
        <f>I15*(1+'Q.1.Input'!I14)</f>
        <v>154100.96972590216</v>
      </c>
      <c r="K15" s="36">
        <f>J15*(1+'Q.1.Input'!J14)</f>
        <v>163326.99478339194</v>
      </c>
      <c r="L15" s="36">
        <f>K15*(1+'Q.1.Input'!K14)</f>
        <v>156205.93781083607</v>
      </c>
      <c r="M15" s="36">
        <f>L15*(1+'Q.1.Input'!L14)</f>
        <v>165486.13257617783</v>
      </c>
      <c r="N15" s="36">
        <f>M15*(1+'Q.1.Input'!M14)</f>
        <v>178653.86414526429</v>
      </c>
      <c r="O15" s="41">
        <f t="shared" si="1"/>
        <v>134391.63793441217</v>
      </c>
      <c r="P15" s="42" t="str">
        <f t="shared" si="2"/>
        <v>No</v>
      </c>
    </row>
    <row r="16" spans="1:16" x14ac:dyDescent="0.35">
      <c r="C16" s="26">
        <f t="shared" si="3"/>
        <v>11</v>
      </c>
      <c r="D16" s="35">
        <v>100000</v>
      </c>
      <c r="E16" s="36">
        <f>D16*(1+'Q.1.Input'!D15)</f>
        <v>104203</v>
      </c>
      <c r="F16" s="36">
        <f>E16*(1+'Q.1.Input'!E15)</f>
        <v>104614.60184999999</v>
      </c>
      <c r="G16" s="36">
        <f>F16*(1+'Q.1.Input'!F15)</f>
        <v>114309.2370034395</v>
      </c>
      <c r="H16" s="36">
        <f>G16*(1+'Q.1.Input'!G15)</f>
        <v>124163.83632550601</v>
      </c>
      <c r="I16" s="36">
        <f>H16*(1+'Q.1.Input'!H15)</f>
        <v>138250.22355663468</v>
      </c>
      <c r="J16" s="36">
        <f>I16*(1+'Q.1.Input'!I15)</f>
        <v>156825.52359370413</v>
      </c>
      <c r="K16" s="36">
        <f>J16*(1+'Q.1.Input'!J15)</f>
        <v>200757.05751800846</v>
      </c>
      <c r="L16" s="36">
        <f>K16*(1+'Q.1.Input'!K15)</f>
        <v>223253.8933834765</v>
      </c>
      <c r="M16" s="36">
        <f>L16*(1+'Q.1.Input'!L15)</f>
        <v>233097.15754275396</v>
      </c>
      <c r="N16" s="36">
        <f>M16*(1+'Q.1.Input'!M15)</f>
        <v>263150.37406474125</v>
      </c>
      <c r="O16" s="41">
        <f t="shared" si="1"/>
        <v>134391.63793441217</v>
      </c>
      <c r="P16" s="42" t="str">
        <f t="shared" si="2"/>
        <v>No</v>
      </c>
    </row>
    <row r="17" spans="3:16" x14ac:dyDescent="0.35">
      <c r="C17" s="26">
        <f t="shared" si="3"/>
        <v>12</v>
      </c>
      <c r="D17" s="35">
        <v>100000</v>
      </c>
      <c r="E17" s="36">
        <f>D17*(1+'Q.1.Input'!D16)</f>
        <v>106077</v>
      </c>
      <c r="F17" s="36">
        <f>E17*(1+'Q.1.Input'!E16)</f>
        <v>104400.9834</v>
      </c>
      <c r="G17" s="36">
        <f>F17*(1+'Q.1.Input'!F16)</f>
        <v>119129.874138072</v>
      </c>
      <c r="H17" s="36">
        <f>G17*(1+'Q.1.Input'!G16)</f>
        <v>129136.78356567006</v>
      </c>
      <c r="I17" s="36">
        <f>H17*(1+'Q.1.Input'!H16)</f>
        <v>138109.20728781281</v>
      </c>
      <c r="J17" s="36">
        <f>I17*(1+'Q.1.Input'!I16)</f>
        <v>156824.38596738433</v>
      </c>
      <c r="K17" s="36">
        <f>J17*(1+'Q.1.Input'!J16)</f>
        <v>196596.61849257268</v>
      </c>
      <c r="L17" s="36">
        <f>K17*(1+'Q.1.Input'!K16)</f>
        <v>210519.59101421665</v>
      </c>
      <c r="M17" s="36">
        <f>L17*(1+'Q.1.Input'!L16)</f>
        <v>202473.53224565327</v>
      </c>
      <c r="N17" s="36">
        <f>M17*(1+'Q.1.Input'!M16)</f>
        <v>223166.32724115904</v>
      </c>
      <c r="O17" s="41">
        <f t="shared" si="1"/>
        <v>134391.63793441217</v>
      </c>
      <c r="P17" s="42" t="str">
        <f t="shared" si="2"/>
        <v>No</v>
      </c>
    </row>
    <row r="18" spans="3:16" x14ac:dyDescent="0.35">
      <c r="C18" s="26">
        <f t="shared" si="3"/>
        <v>13</v>
      </c>
      <c r="D18" s="35">
        <v>100000</v>
      </c>
      <c r="E18" s="36">
        <f>D18*(1+'Q.1.Input'!D17)</f>
        <v>116865</v>
      </c>
      <c r="F18" s="36">
        <f>E18*(1+'Q.1.Input'!E17)</f>
        <v>122866.01775</v>
      </c>
      <c r="G18" s="36">
        <f>F18*(1+'Q.1.Input'!F17)</f>
        <v>132346.35967959001</v>
      </c>
      <c r="H18" s="36">
        <f>G18*(1+'Q.1.Input'!G17)</f>
        <v>141949.41153794105</v>
      </c>
      <c r="I18" s="36">
        <f>H18*(1+'Q.1.Input'!H17)</f>
        <v>150010.7186191807</v>
      </c>
      <c r="J18" s="36">
        <f>I18*(1+'Q.1.Input'!I17)</f>
        <v>156902.21103254586</v>
      </c>
      <c r="K18" s="36">
        <f>J18*(1+'Q.1.Input'!J17)</f>
        <v>182190.1403846613</v>
      </c>
      <c r="L18" s="36">
        <f>K18*(1+'Q.1.Input'!K17)</f>
        <v>197490.46837416515</v>
      </c>
      <c r="M18" s="36">
        <f>L18*(1+'Q.1.Input'!L17)</f>
        <v>210882.29703461728</v>
      </c>
      <c r="N18" s="36">
        <f>M18*(1+'Q.1.Input'!M17)</f>
        <v>233680.78216702974</v>
      </c>
      <c r="O18" s="41">
        <f t="shared" si="1"/>
        <v>134391.63793441217</v>
      </c>
      <c r="P18" s="42" t="str">
        <f t="shared" si="2"/>
        <v>No</v>
      </c>
    </row>
    <row r="19" spans="3:16" x14ac:dyDescent="0.35">
      <c r="C19" s="26">
        <f t="shared" si="3"/>
        <v>14</v>
      </c>
      <c r="D19" s="35">
        <v>100000</v>
      </c>
      <c r="E19" s="36">
        <f>D19*(1+'Q.1.Input'!D18)</f>
        <v>108875.00000000001</v>
      </c>
      <c r="F19" s="36">
        <f>E19*(1+'Q.1.Input'!E18)</f>
        <v>116702.02375000002</v>
      </c>
      <c r="G19" s="36">
        <f>F19*(1+'Q.1.Input'!F18)</f>
        <v>127711.69267057504</v>
      </c>
      <c r="H19" s="36">
        <f>G19*(1+'Q.1.Input'!G18)</f>
        <v>136804.76518871996</v>
      </c>
      <c r="I19" s="36">
        <f>H19*(1+'Q.1.Input'!H18)</f>
        <v>159486.99525700972</v>
      </c>
      <c r="J19" s="36">
        <f>I19*(1+'Q.1.Input'!I18)</f>
        <v>156255.7887331027</v>
      </c>
      <c r="K19" s="36">
        <f>J19*(1+'Q.1.Input'!J18)</f>
        <v>164296.71162130818</v>
      </c>
      <c r="L19" s="36">
        <f>K19*(1+'Q.1.Input'!K18)</f>
        <v>178234.00166814376</v>
      </c>
      <c r="M19" s="36">
        <f>L19*(1+'Q.1.Input'!L18)</f>
        <v>188355.91062287762</v>
      </c>
      <c r="N19" s="36">
        <f>M19*(1+'Q.1.Input'!M18)</f>
        <v>215989.60627036003</v>
      </c>
      <c r="O19" s="41">
        <f t="shared" si="1"/>
        <v>134391.63793441217</v>
      </c>
      <c r="P19" s="42" t="str">
        <f t="shared" si="2"/>
        <v>No</v>
      </c>
    </row>
    <row r="20" spans="3:16" x14ac:dyDescent="0.35">
      <c r="C20" s="26">
        <f t="shared" si="3"/>
        <v>15</v>
      </c>
      <c r="D20" s="35">
        <v>100000</v>
      </c>
      <c r="E20" s="36">
        <f>D20*(1+'Q.1.Input'!D19)</f>
        <v>95295</v>
      </c>
      <c r="F20" s="36">
        <f>E20*(1+'Q.1.Input'!E19)</f>
        <v>92295.113400000002</v>
      </c>
      <c r="G20" s="36">
        <f>F20*(1+'Q.1.Input'!F19)</f>
        <v>97681.456218024003</v>
      </c>
      <c r="H20" s="36">
        <f>G20*(1+'Q.1.Input'!G19)</f>
        <v>95701.45310048465</v>
      </c>
      <c r="I20" s="36">
        <f>H20*(1+'Q.1.Input'!H19)</f>
        <v>93908.964883912573</v>
      </c>
      <c r="J20" s="36">
        <f>I20*(1+'Q.1.Input'!I19)</f>
        <v>112068.14142351475</v>
      </c>
      <c r="K20" s="36">
        <f>J20*(1+'Q.1.Input'!J19)</f>
        <v>113532.87203192008</v>
      </c>
      <c r="L20" s="36">
        <f>K20*(1+'Q.1.Input'!K19)</f>
        <v>108009.49780756717</v>
      </c>
      <c r="M20" s="36">
        <f>L20*(1+'Q.1.Input'!L19)</f>
        <v>119635.64015157369</v>
      </c>
      <c r="N20" s="36">
        <f>M20*(1+'Q.1.Input'!M19)</f>
        <v>124913.96459506112</v>
      </c>
      <c r="O20" s="41">
        <f t="shared" si="1"/>
        <v>134391.63793441217</v>
      </c>
      <c r="P20" s="42" t="str">
        <f t="shared" si="2"/>
        <v>Yes</v>
      </c>
    </row>
    <row r="21" spans="3:16" x14ac:dyDescent="0.35">
      <c r="C21" s="26">
        <f t="shared" si="3"/>
        <v>16</v>
      </c>
      <c r="D21" s="35">
        <v>100000</v>
      </c>
      <c r="E21" s="36">
        <f>D21*(1+'Q.1.Input'!D20)</f>
        <v>106431.00000000001</v>
      </c>
      <c r="F21" s="36">
        <f>E21*(1+'Q.1.Input'!E20)</f>
        <v>109667.56671000001</v>
      </c>
      <c r="G21" s="36">
        <f>F21*(1+'Q.1.Input'!F20)</f>
        <v>105375.17814897062</v>
      </c>
      <c r="H21" s="36">
        <f>G21*(1+'Q.1.Input'!G20)</f>
        <v>103679.69153255368</v>
      </c>
      <c r="I21" s="36">
        <f>H21*(1+'Q.1.Input'!H20)</f>
        <v>106899.98275155481</v>
      </c>
      <c r="J21" s="36">
        <f>I21*(1+'Q.1.Input'!I20)</f>
        <v>120785.22151115428</v>
      </c>
      <c r="K21" s="36">
        <f>J21*(1+'Q.1.Input'!J20)</f>
        <v>137418.55436545532</v>
      </c>
      <c r="L21" s="36">
        <f>K21*(1+'Q.1.Input'!K20)</f>
        <v>153174.96580899842</v>
      </c>
      <c r="M21" s="36">
        <f>L21*(1+'Q.1.Input'!L20)</f>
        <v>170024.21204798826</v>
      </c>
      <c r="N21" s="36">
        <f>M21*(1+'Q.1.Input'!M20)</f>
        <v>203721.31063377907</v>
      </c>
      <c r="O21" s="41">
        <f t="shared" si="1"/>
        <v>134391.63793441217</v>
      </c>
      <c r="P21" s="42" t="str">
        <f t="shared" si="2"/>
        <v>No</v>
      </c>
    </row>
    <row r="22" spans="3:16" x14ac:dyDescent="0.35">
      <c r="C22" s="26">
        <f t="shared" si="3"/>
        <v>17</v>
      </c>
      <c r="D22" s="35">
        <v>100000</v>
      </c>
      <c r="E22" s="36">
        <f>D22*(1+'Q.1.Input'!D21)</f>
        <v>96697</v>
      </c>
      <c r="F22" s="36">
        <f>E22*(1+'Q.1.Input'!E21)</f>
        <v>102550.06941</v>
      </c>
      <c r="G22" s="36">
        <f>F22*(1+'Q.1.Input'!F21)</f>
        <v>108323.638317783</v>
      </c>
      <c r="H22" s="36">
        <f>G22*(1+'Q.1.Input'!G21)</f>
        <v>107104.99738670794</v>
      </c>
      <c r="I22" s="36">
        <f>H22*(1+'Q.1.Input'!H21)</f>
        <v>123331.40449079419</v>
      </c>
      <c r="J22" s="36">
        <f>I22*(1+'Q.1.Input'!I21)</f>
        <v>122475.48454362807</v>
      </c>
      <c r="K22" s="36">
        <f>J22*(1+'Q.1.Input'!J21)</f>
        <v>138370.35292770012</v>
      </c>
      <c r="L22" s="36">
        <f>K22*(1+'Q.1.Input'!K21)</f>
        <v>140328.29342162708</v>
      </c>
      <c r="M22" s="36">
        <f>L22*(1+'Q.1.Input'!L21)</f>
        <v>134807.77835842027</v>
      </c>
      <c r="N22" s="36">
        <f>M22*(1+'Q.1.Input'!M21)</f>
        <v>132927.2098503203</v>
      </c>
      <c r="O22" s="41">
        <f t="shared" si="1"/>
        <v>134391.63793441217</v>
      </c>
      <c r="P22" s="42" t="str">
        <f t="shared" si="2"/>
        <v>Yes</v>
      </c>
    </row>
    <row r="23" spans="3:16" x14ac:dyDescent="0.35">
      <c r="C23" s="26">
        <f t="shared" si="3"/>
        <v>18</v>
      </c>
      <c r="D23" s="35">
        <v>100000</v>
      </c>
      <c r="E23" s="36">
        <f>D23*(1+'Q.1.Input'!D22)</f>
        <v>95039</v>
      </c>
      <c r="F23" s="36">
        <f>E23*(1+'Q.1.Input'!E22)</f>
        <v>91980.644979999997</v>
      </c>
      <c r="G23" s="36">
        <f>F23*(1+'Q.1.Input'!F22)</f>
        <v>106707.6660477478</v>
      </c>
      <c r="H23" s="36">
        <f>G23*(1+'Q.1.Input'!G22)</f>
        <v>102351.85911967873</v>
      </c>
      <c r="I23" s="36">
        <f>H23*(1+'Q.1.Input'!H22)</f>
        <v>121241.91823880664</v>
      </c>
      <c r="J23" s="36">
        <f>I23*(1+'Q.1.Input'!I22)</f>
        <v>152084.64981957665</v>
      </c>
      <c r="K23" s="36">
        <f>J23*(1+'Q.1.Input'!J22)</f>
        <v>171539.31822449691</v>
      </c>
      <c r="L23" s="36">
        <f>K23*(1+'Q.1.Input'!K22)</f>
        <v>188552.58780600253</v>
      </c>
      <c r="M23" s="36">
        <f>L23*(1+'Q.1.Input'!L22)</f>
        <v>202714.77267611137</v>
      </c>
      <c r="N23" s="36">
        <f>M23*(1+'Q.1.Input'!M22)</f>
        <v>216720.33632030393</v>
      </c>
      <c r="O23" s="41">
        <f t="shared" si="1"/>
        <v>134391.63793441217</v>
      </c>
      <c r="P23" s="42" t="str">
        <f t="shared" si="2"/>
        <v>No</v>
      </c>
    </row>
    <row r="24" spans="3:16" x14ac:dyDescent="0.35">
      <c r="C24" s="26">
        <f t="shared" si="3"/>
        <v>19</v>
      </c>
      <c r="D24" s="35">
        <v>100000</v>
      </c>
      <c r="E24" s="36">
        <f>D24*(1+'Q.1.Input'!D23)</f>
        <v>102716.00000000001</v>
      </c>
      <c r="F24" s="36">
        <f>E24*(1+'Q.1.Input'!E23)</f>
        <v>118199.40984000002</v>
      </c>
      <c r="G24" s="36">
        <f>F24*(1+'Q.1.Input'!F23)</f>
        <v>125376.47800548484</v>
      </c>
      <c r="H24" s="36">
        <f>G24*(1+'Q.1.Input'!G23)</f>
        <v>143759.17721064901</v>
      </c>
      <c r="I24" s="36">
        <f>H24*(1+'Q.1.Input'!H23)</f>
        <v>152148.96279266247</v>
      </c>
      <c r="J24" s="36">
        <f>I24*(1+'Q.1.Input'!I23)</f>
        <v>159055.00421382143</v>
      </c>
      <c r="K24" s="36">
        <f>J24*(1+'Q.1.Input'!J23)</f>
        <v>189937.12383197702</v>
      </c>
      <c r="L24" s="36">
        <f>K24*(1+'Q.1.Input'!K23)</f>
        <v>211289.85529316787</v>
      </c>
      <c r="M24" s="36">
        <f>L24*(1+'Q.1.Input'!L23)</f>
        <v>251711.71750930382</v>
      </c>
      <c r="N24" s="36">
        <f>M24*(1+'Q.1.Input'!M23)</f>
        <v>274358.22073361592</v>
      </c>
      <c r="O24" s="41">
        <f t="shared" si="1"/>
        <v>134391.63793441217</v>
      </c>
      <c r="P24" s="42" t="str">
        <f t="shared" si="2"/>
        <v>No</v>
      </c>
    </row>
    <row r="25" spans="3:16" x14ac:dyDescent="0.35">
      <c r="C25" s="26">
        <f t="shared" si="3"/>
        <v>20</v>
      </c>
      <c r="D25" s="35">
        <v>100000</v>
      </c>
      <c r="E25" s="36">
        <f>D25*(1+'Q.1.Input'!D24)</f>
        <v>125586</v>
      </c>
      <c r="F25" s="36">
        <f>E25*(1+'Q.1.Input'!E24)</f>
        <v>132876.26729999998</v>
      </c>
      <c r="G25" s="36">
        <f>F25*(1+'Q.1.Input'!F24)</f>
        <v>132921.44523088197</v>
      </c>
      <c r="H25" s="36">
        <f>G25*(1+'Q.1.Input'!G24)</f>
        <v>152301.39194554454</v>
      </c>
      <c r="I25" s="36">
        <f>H25*(1+'Q.1.Input'!H24)</f>
        <v>161200.36227692271</v>
      </c>
      <c r="J25" s="36">
        <f>I25*(1+'Q.1.Input'!I24)</f>
        <v>202130.74626265618</v>
      </c>
      <c r="K25" s="36">
        <f>J25*(1+'Q.1.Input'!J24)</f>
        <v>223714.26734858262</v>
      </c>
      <c r="L25" s="36">
        <f>K25*(1+'Q.1.Input'!K24)</f>
        <v>249184.13668621876</v>
      </c>
      <c r="M25" s="36">
        <f>L25*(1+'Q.1.Input'!L24)</f>
        <v>245311.81520211493</v>
      </c>
      <c r="N25" s="36">
        <f>M25*(1+'Q.1.Input'!M24)</f>
        <v>240292.73546307965</v>
      </c>
      <c r="O25" s="41">
        <f t="shared" si="1"/>
        <v>134391.63793441217</v>
      </c>
      <c r="P25" s="42" t="str">
        <f t="shared" si="2"/>
        <v>No</v>
      </c>
    </row>
    <row r="26" spans="3:16" x14ac:dyDescent="0.35">
      <c r="C26" s="26">
        <f t="shared" si="3"/>
        <v>21</v>
      </c>
      <c r="D26" s="35">
        <v>100000</v>
      </c>
      <c r="E26" s="36">
        <f>D26*(1+'Q.1.Input'!D25)</f>
        <v>102113.00000000001</v>
      </c>
      <c r="F26" s="36">
        <f>E26*(1+'Q.1.Input'!E25)</f>
        <v>103621.20901000001</v>
      </c>
      <c r="G26" s="36">
        <f>F26*(1+'Q.1.Input'!F25)</f>
        <v>112192.7554193072</v>
      </c>
      <c r="H26" s="36">
        <f>G26*(1+'Q.1.Input'!G25)</f>
        <v>121747.09047081538</v>
      </c>
      <c r="I26" s="36">
        <f>H26*(1+'Q.1.Input'!H25)</f>
        <v>140172.29514266859</v>
      </c>
      <c r="J26" s="36">
        <f>I26*(1+'Q.1.Input'!I25)</f>
        <v>148417.22954296038</v>
      </c>
      <c r="K26" s="36">
        <f>J26*(1+'Q.1.Input'!J25)</f>
        <v>143054.91503957321</v>
      </c>
      <c r="L26" s="36">
        <f>K26*(1+'Q.1.Input'!K25)</f>
        <v>146664.19054602165</v>
      </c>
      <c r="M26" s="36">
        <f>L26*(1+'Q.1.Input'!L25)</f>
        <v>148190.96476960575</v>
      </c>
      <c r="N26" s="36">
        <f>M26*(1+'Q.1.Input'!M25)</f>
        <v>172903.2900545852</v>
      </c>
      <c r="O26" s="41">
        <f t="shared" si="1"/>
        <v>134391.63793441217</v>
      </c>
      <c r="P26" s="42" t="str">
        <f t="shared" si="2"/>
        <v>No</v>
      </c>
    </row>
    <row r="27" spans="3:16" x14ac:dyDescent="0.35">
      <c r="C27" s="26">
        <f t="shared" si="3"/>
        <v>22</v>
      </c>
      <c r="D27" s="35">
        <v>100000</v>
      </c>
      <c r="E27" s="36">
        <f>D27*(1+'Q.1.Input'!D26)</f>
        <v>106556</v>
      </c>
      <c r="F27" s="36">
        <f>E27*(1+'Q.1.Input'!E26)</f>
        <v>113186.97988</v>
      </c>
      <c r="G27" s="36">
        <f>F27*(1+'Q.1.Input'!F26)</f>
        <v>118657.30661760039</v>
      </c>
      <c r="H27" s="36">
        <f>G27*(1+'Q.1.Input'!G26)</f>
        <v>131615.87107330855</v>
      </c>
      <c r="I27" s="36">
        <f>H27*(1+'Q.1.Input'!H26)</f>
        <v>141385.71718308024</v>
      </c>
      <c r="J27" s="36">
        <f>I27*(1+'Q.1.Input'!I26)</f>
        <v>147702.83102682026</v>
      </c>
      <c r="K27" s="36">
        <f>J27*(1+'Q.1.Input'!J26)</f>
        <v>144942.265114929</v>
      </c>
      <c r="L27" s="36">
        <f>K27*(1+'Q.1.Input'!K26)</f>
        <v>152737.26013280987</v>
      </c>
      <c r="M27" s="36">
        <f>L27*(1+'Q.1.Input'!L26)</f>
        <v>163001.20401373468</v>
      </c>
      <c r="N27" s="36">
        <f>M27*(1+'Q.1.Input'!M26)</f>
        <v>187865.40767398977</v>
      </c>
      <c r="O27" s="41">
        <f t="shared" si="1"/>
        <v>134391.63793441217</v>
      </c>
      <c r="P27" s="42" t="str">
        <f t="shared" si="2"/>
        <v>No</v>
      </c>
    </row>
    <row r="28" spans="3:16" x14ac:dyDescent="0.35">
      <c r="C28" s="26">
        <f t="shared" si="3"/>
        <v>23</v>
      </c>
      <c r="D28" s="35">
        <v>100000</v>
      </c>
      <c r="E28" s="36">
        <f>D28*(1+'Q.1.Input'!D27)</f>
        <v>103082.99999999999</v>
      </c>
      <c r="F28" s="36">
        <f>E28*(1+'Q.1.Input'!E27)</f>
        <v>112045.03601999999</v>
      </c>
      <c r="G28" s="36">
        <f>F28*(1+'Q.1.Input'!F27)</f>
        <v>123795.19894741739</v>
      </c>
      <c r="H28" s="36">
        <f>G28*(1+'Q.1.Input'!G27)</f>
        <v>124734.80450742829</v>
      </c>
      <c r="I28" s="36">
        <f>H28*(1+'Q.1.Input'!H27)</f>
        <v>139831.45789696233</v>
      </c>
      <c r="J28" s="36">
        <f>I28*(1+'Q.1.Input'!I27)</f>
        <v>157675.35023919368</v>
      </c>
      <c r="K28" s="36">
        <f>J28*(1+'Q.1.Input'!J27)</f>
        <v>156639.42318812219</v>
      </c>
      <c r="L28" s="36">
        <f>K28*(1+'Q.1.Input'!K27)</f>
        <v>171728.498823834</v>
      </c>
      <c r="M28" s="36">
        <f>L28*(1+'Q.1.Input'!L27)</f>
        <v>208708.51376055842</v>
      </c>
      <c r="N28" s="36">
        <f>M28*(1+'Q.1.Input'!M27)</f>
        <v>219788.84875610648</v>
      </c>
      <c r="O28" s="41">
        <f t="shared" si="1"/>
        <v>134391.63793441217</v>
      </c>
      <c r="P28" s="42" t="str">
        <f t="shared" si="2"/>
        <v>No</v>
      </c>
    </row>
    <row r="29" spans="3:16" x14ac:dyDescent="0.35">
      <c r="C29" s="26">
        <f t="shared" si="3"/>
        <v>24</v>
      </c>
      <c r="D29" s="35">
        <v>100000</v>
      </c>
      <c r="E29" s="36">
        <f>D29*(1+'Q.1.Input'!D28)</f>
        <v>95645</v>
      </c>
      <c r="F29" s="36">
        <f>E29*(1+'Q.1.Input'!E28)</f>
        <v>93598.197</v>
      </c>
      <c r="G29" s="36">
        <f>F29*(1+'Q.1.Input'!F28)</f>
        <v>89265.536460870004</v>
      </c>
      <c r="H29" s="36">
        <f>G29*(1+'Q.1.Input'!G28)</f>
        <v>99251.672024747517</v>
      </c>
      <c r="I29" s="36">
        <f>H29*(1+'Q.1.Input'!H28)</f>
        <v>116013.29439628687</v>
      </c>
      <c r="J29" s="36">
        <f>I29*(1+'Q.1.Input'!I28)</f>
        <v>122411.4275822421</v>
      </c>
      <c r="K29" s="36">
        <f>J29*(1+'Q.1.Input'!J28)</f>
        <v>143770.99758106752</v>
      </c>
      <c r="L29" s="36">
        <f>K29*(1+'Q.1.Input'!K28)</f>
        <v>148219.27224622574</v>
      </c>
      <c r="M29" s="36">
        <f>L29*(1+'Q.1.Input'!L28)</f>
        <v>166623.65928103958</v>
      </c>
      <c r="N29" s="36">
        <f>M29*(1+'Q.1.Input'!M28)</f>
        <v>182706.17487484551</v>
      </c>
      <c r="O29" s="41">
        <f t="shared" si="1"/>
        <v>134391.63793441217</v>
      </c>
      <c r="P29" s="42" t="str">
        <f t="shared" si="2"/>
        <v>No</v>
      </c>
    </row>
    <row r="30" spans="3:16" x14ac:dyDescent="0.35">
      <c r="C30" s="26">
        <f t="shared" si="3"/>
        <v>25</v>
      </c>
      <c r="D30" s="35">
        <v>100000</v>
      </c>
      <c r="E30" s="36">
        <f>D30*(1+'Q.1.Input'!D29)</f>
        <v>97763</v>
      </c>
      <c r="F30" s="36">
        <f>E30*(1+'Q.1.Input'!E29)</f>
        <v>93039.091839999994</v>
      </c>
      <c r="G30" s="36">
        <f>F30*(1+'Q.1.Input'!F29)</f>
        <v>105849.64439544961</v>
      </c>
      <c r="H30" s="36">
        <f>G30*(1+'Q.1.Input'!G29)</f>
        <v>111708.42221273774</v>
      </c>
      <c r="I30" s="36">
        <f>H30*(1+'Q.1.Input'!H29)</f>
        <v>118709.18903281001</v>
      </c>
      <c r="J30" s="36">
        <f>I30*(1+'Q.1.Input'!I29)</f>
        <v>128128.76318256349</v>
      </c>
      <c r="K30" s="36">
        <f>J30*(1+'Q.1.Input'!J29)</f>
        <v>140277.93250753413</v>
      </c>
      <c r="L30" s="36">
        <f>K30*(1+'Q.1.Input'!K29)</f>
        <v>146990.23157801962</v>
      </c>
      <c r="M30" s="36">
        <f>L30*(1+'Q.1.Input'!L29)</f>
        <v>149860.95080073836</v>
      </c>
      <c r="N30" s="36">
        <f>M30*(1+'Q.1.Input'!M29)</f>
        <v>157993.90460069443</v>
      </c>
      <c r="O30" s="41">
        <f t="shared" si="1"/>
        <v>134391.63793441217</v>
      </c>
      <c r="P30" s="42" t="str">
        <f t="shared" si="2"/>
        <v>No</v>
      </c>
    </row>
    <row r="31" spans="3:16" x14ac:dyDescent="0.35">
      <c r="C31" s="26">
        <f t="shared" si="3"/>
        <v>26</v>
      </c>
      <c r="D31" s="35">
        <v>100000</v>
      </c>
      <c r="E31" s="36">
        <f>D31*(1+'Q.1.Input'!D30)</f>
        <v>127610</v>
      </c>
      <c r="F31" s="36">
        <f>E31*(1+'Q.1.Input'!E30)</f>
        <v>125298.9829</v>
      </c>
      <c r="G31" s="36">
        <f>F31*(1+'Q.1.Input'!F30)</f>
        <v>132735.477535115</v>
      </c>
      <c r="H31" s="36">
        <f>G31*(1+'Q.1.Input'!G30)</f>
        <v>137902.86967555701</v>
      </c>
      <c r="I31" s="36">
        <f>H31*(1+'Q.1.Input'!H30)</f>
        <v>131112.53237273259</v>
      </c>
      <c r="J31" s="36">
        <f>I31*(1+'Q.1.Input'!I30)</f>
        <v>144315.56438266675</v>
      </c>
      <c r="K31" s="36">
        <f>J31*(1+'Q.1.Input'!J30)</f>
        <v>152691.63973943674</v>
      </c>
      <c r="L31" s="36">
        <f>K31*(1+'Q.1.Input'!K30)</f>
        <v>145689.20114098617</v>
      </c>
      <c r="M31" s="36">
        <f>L31*(1+'Q.1.Input'!L30)</f>
        <v>144765.53160575233</v>
      </c>
      <c r="N31" s="36">
        <f>M31*(1+'Q.1.Input'!M30)</f>
        <v>150399.80609584821</v>
      </c>
      <c r="O31" s="41">
        <f t="shared" si="1"/>
        <v>134391.63793441217</v>
      </c>
      <c r="P31" s="42" t="str">
        <f t="shared" si="2"/>
        <v>No</v>
      </c>
    </row>
    <row r="32" spans="3:16" x14ac:dyDescent="0.35">
      <c r="C32" s="26">
        <f t="shared" si="3"/>
        <v>27</v>
      </c>
      <c r="D32" s="35">
        <v>100000</v>
      </c>
      <c r="E32" s="36">
        <f>D32*(1+'Q.1.Input'!D31)</f>
        <v>106468</v>
      </c>
      <c r="F32" s="36">
        <f>E32*(1+'Q.1.Input'!E31)</f>
        <v>111239.89576000001</v>
      </c>
      <c r="G32" s="36">
        <f>F32*(1+'Q.1.Input'!F31)</f>
        <v>113324.53140654242</v>
      </c>
      <c r="H32" s="36">
        <f>G32*(1+'Q.1.Input'!G31)</f>
        <v>136075.56433171988</v>
      </c>
      <c r="I32" s="36">
        <f>H32*(1+'Q.1.Input'!H31)</f>
        <v>158948.50594023868</v>
      </c>
      <c r="J32" s="36">
        <f>I32*(1+'Q.1.Input'!I31)</f>
        <v>189843.32703984287</v>
      </c>
      <c r="K32" s="36">
        <f>J32*(1+'Q.1.Input'!J31)</f>
        <v>195120.97153155052</v>
      </c>
      <c r="L32" s="36">
        <f>K32*(1+'Q.1.Input'!K31)</f>
        <v>206896.52216347956</v>
      </c>
      <c r="M32" s="36">
        <f>L32*(1+'Q.1.Input'!L31)</f>
        <v>221042.03738379668</v>
      </c>
      <c r="N32" s="36">
        <f>M32*(1+'Q.1.Input'!M31)</f>
        <v>232215.71237354761</v>
      </c>
      <c r="O32" s="41">
        <f t="shared" si="1"/>
        <v>134391.63793441217</v>
      </c>
      <c r="P32" s="42" t="str">
        <f t="shared" si="2"/>
        <v>No</v>
      </c>
    </row>
    <row r="33" spans="3:16" x14ac:dyDescent="0.35">
      <c r="C33" s="26">
        <f t="shared" si="3"/>
        <v>28</v>
      </c>
      <c r="D33" s="35">
        <v>100000</v>
      </c>
      <c r="E33" s="36">
        <f>D33*(1+'Q.1.Input'!D32)</f>
        <v>98960</v>
      </c>
      <c r="F33" s="36">
        <f>E33*(1+'Q.1.Input'!E32)</f>
        <v>109847.57920000001</v>
      </c>
      <c r="G33" s="36">
        <f>F33*(1+'Q.1.Input'!F32)</f>
        <v>107213.434250784</v>
      </c>
      <c r="H33" s="36">
        <f>G33*(1+'Q.1.Input'!G32)</f>
        <v>115394.89141846134</v>
      </c>
      <c r="I33" s="36">
        <f>H33*(1+'Q.1.Input'!H32)</f>
        <v>122998.26081402376</v>
      </c>
      <c r="J33" s="36">
        <f>I33*(1+'Q.1.Input'!I32)</f>
        <v>117180.44307752044</v>
      </c>
      <c r="K33" s="36">
        <f>J33*(1+'Q.1.Input'!J32)</f>
        <v>123619.5084246302</v>
      </c>
      <c r="L33" s="36">
        <f>K33*(1+'Q.1.Input'!K32)</f>
        <v>139038.56971043433</v>
      </c>
      <c r="M33" s="36">
        <f>L33*(1+'Q.1.Input'!L32)</f>
        <v>142762.02260727977</v>
      </c>
      <c r="N33" s="36">
        <f>M33*(1+'Q.1.Input'!M32)</f>
        <v>149323.36516631034</v>
      </c>
      <c r="O33" s="41">
        <f t="shared" si="1"/>
        <v>134391.63793441217</v>
      </c>
      <c r="P33" s="42" t="str">
        <f t="shared" si="2"/>
        <v>No</v>
      </c>
    </row>
    <row r="34" spans="3:16" x14ac:dyDescent="0.35">
      <c r="C34" s="26">
        <f t="shared" si="3"/>
        <v>29</v>
      </c>
      <c r="D34" s="35">
        <v>100000</v>
      </c>
      <c r="E34" s="36">
        <f>D34*(1+'Q.1.Input'!D33)</f>
        <v>115694.99999999999</v>
      </c>
      <c r="F34" s="36">
        <f>E34*(1+'Q.1.Input'!E33)</f>
        <v>116883.18764999999</v>
      </c>
      <c r="G34" s="36">
        <f>F34*(1+'Q.1.Input'!F33)</f>
        <v>129116.18206944899</v>
      </c>
      <c r="H34" s="36">
        <f>G34*(1+'Q.1.Input'!G33)</f>
        <v>137921.90568658541</v>
      </c>
      <c r="I34" s="36">
        <f>H34*(1+'Q.1.Input'!H33)</f>
        <v>158139.87784118197</v>
      </c>
      <c r="J34" s="36">
        <f>I34*(1+'Q.1.Input'!I33)</f>
        <v>170122.13638520832</v>
      </c>
      <c r="K34" s="36">
        <f>J34*(1+'Q.1.Input'!J33)</f>
        <v>171501.82691129236</v>
      </c>
      <c r="L34" s="36">
        <f>K34*(1+'Q.1.Input'!K33)</f>
        <v>199772.18805934978</v>
      </c>
      <c r="M34" s="36">
        <f>L34*(1+'Q.1.Input'!L33)</f>
        <v>214571.31175078638</v>
      </c>
      <c r="N34" s="36">
        <f>M34*(1+'Q.1.Input'!M33)</f>
        <v>238399.45592071122</v>
      </c>
      <c r="O34" s="41">
        <f t="shared" si="1"/>
        <v>134391.63793441217</v>
      </c>
      <c r="P34" s="42" t="str">
        <f t="shared" si="2"/>
        <v>No</v>
      </c>
    </row>
    <row r="35" spans="3:16" x14ac:dyDescent="0.35">
      <c r="C35" s="26">
        <f t="shared" si="3"/>
        <v>30</v>
      </c>
      <c r="D35" s="35">
        <v>100000</v>
      </c>
      <c r="E35" s="36">
        <f>D35*(1+'Q.1.Input'!D34)</f>
        <v>106867</v>
      </c>
      <c r="F35" s="36">
        <f>E35*(1+'Q.1.Input'!E34)</f>
        <v>124479.75027000002</v>
      </c>
      <c r="G35" s="36">
        <f>F35*(1+'Q.1.Input'!F34)</f>
        <v>153474.81850039112</v>
      </c>
      <c r="H35" s="36">
        <f>G35*(1+'Q.1.Input'!G34)</f>
        <v>170073.12012120843</v>
      </c>
      <c r="I35" s="36">
        <f>H35*(1+'Q.1.Input'!H34)</f>
        <v>198723.6379368272</v>
      </c>
      <c r="J35" s="36">
        <f>I35*(1+'Q.1.Input'!I34)</f>
        <v>212342.16884463796</v>
      </c>
      <c r="K35" s="36">
        <f>J35*(1+'Q.1.Input'!J34)</f>
        <v>220908.05193583065</v>
      </c>
      <c r="L35" s="36">
        <f>K35*(1+'Q.1.Input'!K34)</f>
        <v>212149.04767657496</v>
      </c>
      <c r="M35" s="36">
        <f>L35*(1+'Q.1.Input'!L34)</f>
        <v>207496.61906102768</v>
      </c>
      <c r="N35" s="36">
        <f>M35*(1+'Q.1.Input'!M34)</f>
        <v>233823.79008749084</v>
      </c>
      <c r="O35" s="41">
        <f t="shared" si="1"/>
        <v>134391.63793441217</v>
      </c>
      <c r="P35" s="42" t="str">
        <f t="shared" si="2"/>
        <v>No</v>
      </c>
    </row>
    <row r="36" spans="3:16" x14ac:dyDescent="0.35">
      <c r="C36" s="26">
        <f t="shared" si="3"/>
        <v>31</v>
      </c>
      <c r="D36" s="35">
        <v>100000</v>
      </c>
      <c r="E36" s="36">
        <f>D36*(1+'Q.1.Input'!D35)</f>
        <v>121169</v>
      </c>
      <c r="F36" s="36">
        <f>E36*(1+'Q.1.Input'!E35)</f>
        <v>120028.79970999999</v>
      </c>
      <c r="G36" s="36">
        <f>F36*(1+'Q.1.Input'!F35)</f>
        <v>152675.4329431229</v>
      </c>
      <c r="H36" s="36">
        <f>G36*(1+'Q.1.Input'!G35)</f>
        <v>159446.58839415043</v>
      </c>
      <c r="I36" s="36">
        <f>H36*(1+'Q.1.Input'!H35)</f>
        <v>185039.3602972955</v>
      </c>
      <c r="J36" s="36">
        <f>I36*(1+'Q.1.Input'!I35)</f>
        <v>224254.75192510133</v>
      </c>
      <c r="K36" s="36">
        <f>J36*(1+'Q.1.Input'!J35)</f>
        <v>216939.56191730453</v>
      </c>
      <c r="L36" s="36">
        <f>K36*(1+'Q.1.Input'!K35)</f>
        <v>209526.73708659023</v>
      </c>
      <c r="M36" s="36">
        <f>L36*(1+'Q.1.Input'!L35)</f>
        <v>218729.15137943326</v>
      </c>
      <c r="N36" s="36">
        <f>M36*(1+'Q.1.Input'!M35)</f>
        <v>211121.75149445655</v>
      </c>
      <c r="O36" s="41">
        <f t="shared" si="1"/>
        <v>134391.63793441217</v>
      </c>
      <c r="P36" s="42" t="str">
        <f t="shared" si="2"/>
        <v>No</v>
      </c>
    </row>
    <row r="37" spans="3:16" x14ac:dyDescent="0.35">
      <c r="C37" s="26">
        <f t="shared" si="3"/>
        <v>32</v>
      </c>
      <c r="D37" s="35">
        <v>100000</v>
      </c>
      <c r="E37" s="36">
        <f>D37*(1+'Q.1.Input'!D36)</f>
        <v>109774</v>
      </c>
      <c r="F37" s="36">
        <f>E37*(1+'Q.1.Input'!E36)</f>
        <v>107178.94263999999</v>
      </c>
      <c r="G37" s="36">
        <f>F37*(1+'Q.1.Input'!F36)</f>
        <v>101837.14413882239</v>
      </c>
      <c r="H37" s="36">
        <f>G37*(1+'Q.1.Input'!G36)</f>
        <v>116843.86569911925</v>
      </c>
      <c r="I37" s="36">
        <f>H37*(1+'Q.1.Input'!H36)</f>
        <v>131138.5442287495</v>
      </c>
      <c r="J37" s="36">
        <f>I37*(1+'Q.1.Input'!I36)</f>
        <v>149559.57553656196</v>
      </c>
      <c r="K37" s="36">
        <f>J37*(1+'Q.1.Input'!J36)</f>
        <v>161455.54417474009</v>
      </c>
      <c r="L37" s="36">
        <f>K37*(1+'Q.1.Input'!K36)</f>
        <v>170660.12474814203</v>
      </c>
      <c r="M37" s="36">
        <f>L37*(1+'Q.1.Input'!L36)</f>
        <v>206258.12016935699</v>
      </c>
      <c r="N37" s="36">
        <f>M37*(1+'Q.1.Input'!M36)</f>
        <v>238246.69202642256</v>
      </c>
      <c r="O37" s="41">
        <f t="shared" si="1"/>
        <v>134391.63793441217</v>
      </c>
      <c r="P37" s="42" t="str">
        <f t="shared" si="2"/>
        <v>No</v>
      </c>
    </row>
    <row r="38" spans="3:16" x14ac:dyDescent="0.35">
      <c r="C38" s="26">
        <f t="shared" si="3"/>
        <v>33</v>
      </c>
      <c r="D38" s="35">
        <v>100000</v>
      </c>
      <c r="E38" s="36">
        <f>D38*(1+'Q.1.Input'!D37)</f>
        <v>99451</v>
      </c>
      <c r="F38" s="36">
        <f>E38*(1+'Q.1.Input'!E37)</f>
        <v>105759.17693000002</v>
      </c>
      <c r="G38" s="36">
        <f>F38*(1+'Q.1.Input'!F37)</f>
        <v>131362.4160729837</v>
      </c>
      <c r="H38" s="36">
        <f>G38*(1+'Q.1.Input'!G37)</f>
        <v>128986.06996622343</v>
      </c>
      <c r="I38" s="36">
        <f>H38*(1+'Q.1.Input'!H37)</f>
        <v>149607.07297172357</v>
      </c>
      <c r="J38" s="36">
        <f>I38*(1+'Q.1.Input'!I37)</f>
        <v>160124.45020163574</v>
      </c>
      <c r="K38" s="36">
        <f>J38*(1+'Q.1.Input'!J37)</f>
        <v>152419.26165793304</v>
      </c>
      <c r="L38" s="36">
        <f>K38*(1+'Q.1.Input'!K37)</f>
        <v>168272.38906297463</v>
      </c>
      <c r="M38" s="36">
        <f>L38*(1+'Q.1.Input'!L37)</f>
        <v>188638.39631126644</v>
      </c>
      <c r="N38" s="36">
        <f>M38*(1+'Q.1.Input'!M37)</f>
        <v>200886.68738375694</v>
      </c>
      <c r="O38" s="41">
        <f t="shared" si="1"/>
        <v>134391.63793441217</v>
      </c>
      <c r="P38" s="42" t="str">
        <f t="shared" si="2"/>
        <v>No</v>
      </c>
    </row>
    <row r="39" spans="3:16" x14ac:dyDescent="0.35">
      <c r="C39" s="26">
        <f t="shared" si="3"/>
        <v>34</v>
      </c>
      <c r="D39" s="35">
        <v>100000</v>
      </c>
      <c r="E39" s="36">
        <f>D39*(1+'Q.1.Input'!D38)</f>
        <v>116023.00000000001</v>
      </c>
      <c r="F39" s="36">
        <f>E39*(1+'Q.1.Input'!E38)</f>
        <v>119307.61113000002</v>
      </c>
      <c r="G39" s="36">
        <f>F39*(1+'Q.1.Input'!F38)</f>
        <v>135741.04148704623</v>
      </c>
      <c r="H39" s="36">
        <f>G39*(1+'Q.1.Input'!G38)</f>
        <v>139640.88160896907</v>
      </c>
      <c r="I39" s="36">
        <f>H39*(1+'Q.1.Input'!H38)</f>
        <v>137779.46865712153</v>
      </c>
      <c r="J39" s="36">
        <f>I39*(1+'Q.1.Input'!I38)</f>
        <v>155553.0201138902</v>
      </c>
      <c r="K39" s="36">
        <f>J39*(1+'Q.1.Input'!J38)</f>
        <v>171069.43387025077</v>
      </c>
      <c r="L39" s="36">
        <f>K39*(1+'Q.1.Input'!K38)</f>
        <v>181177.92671764389</v>
      </c>
      <c r="M39" s="36">
        <f>L39*(1+'Q.1.Input'!L38)</f>
        <v>189269.33292485384</v>
      </c>
      <c r="N39" s="36">
        <f>M39*(1+'Q.1.Input'!M38)</f>
        <v>203451.28404091313</v>
      </c>
      <c r="O39" s="41">
        <f t="shared" si="1"/>
        <v>134391.63793441217</v>
      </c>
      <c r="P39" s="42" t="str">
        <f t="shared" si="2"/>
        <v>No</v>
      </c>
    </row>
    <row r="40" spans="3:16" x14ac:dyDescent="0.35">
      <c r="C40" s="26">
        <f t="shared" si="3"/>
        <v>35</v>
      </c>
      <c r="D40" s="35">
        <v>100000</v>
      </c>
      <c r="E40" s="36">
        <f>D40*(1+'Q.1.Input'!D39)</f>
        <v>111086</v>
      </c>
      <c r="F40" s="36">
        <f>E40*(1+'Q.1.Input'!E39)</f>
        <v>107686.7684</v>
      </c>
      <c r="G40" s="36">
        <f>F40*(1+'Q.1.Input'!F39)</f>
        <v>116058.33777541599</v>
      </c>
      <c r="H40" s="36">
        <f>G40*(1+'Q.1.Input'!G39)</f>
        <v>120910.73687780612</v>
      </c>
      <c r="I40" s="36">
        <f>H40*(1+'Q.1.Input'!H39)</f>
        <v>117120.1852766869</v>
      </c>
      <c r="J40" s="36">
        <f>I40*(1+'Q.1.Input'!I39)</f>
        <v>123301.78865559044</v>
      </c>
      <c r="K40" s="36">
        <f>J40*(1+'Q.1.Input'!J39)</f>
        <v>124367.11610957474</v>
      </c>
      <c r="L40" s="36">
        <f>K40*(1+'Q.1.Input'!K39)</f>
        <v>119848.85878131389</v>
      </c>
      <c r="M40" s="36">
        <f>L40*(1+'Q.1.Input'!L39)</f>
        <v>128165.17109214926</v>
      </c>
      <c r="N40" s="36">
        <f>M40*(1+'Q.1.Input'!M39)</f>
        <v>131756.35918615127</v>
      </c>
      <c r="O40" s="41">
        <f t="shared" si="1"/>
        <v>134391.63793441217</v>
      </c>
      <c r="P40" s="42" t="str">
        <f t="shared" si="2"/>
        <v>Yes</v>
      </c>
    </row>
    <row r="41" spans="3:16" x14ac:dyDescent="0.35">
      <c r="C41" s="26">
        <f t="shared" si="3"/>
        <v>36</v>
      </c>
      <c r="D41" s="35">
        <v>100000</v>
      </c>
      <c r="E41" s="36">
        <f>D41*(1+'Q.1.Input'!D40)</f>
        <v>106932</v>
      </c>
      <c r="F41" s="36">
        <f>E41*(1+'Q.1.Input'!E40)</f>
        <v>109856.59019999999</v>
      </c>
      <c r="G41" s="36">
        <f>F41*(1+'Q.1.Input'!F40)</f>
        <v>124540.02204613198</v>
      </c>
      <c r="H41" s="36">
        <f>G41*(1+'Q.1.Input'!G40)</f>
        <v>122004.38719727274</v>
      </c>
      <c r="I41" s="36">
        <f>H41*(1+'Q.1.Input'!H40)</f>
        <v>123699.02813544284</v>
      </c>
      <c r="J41" s="36">
        <f>I41*(1+'Q.1.Input'!I40)</f>
        <v>133737.20426863403</v>
      </c>
      <c r="K41" s="36">
        <f>J41*(1+'Q.1.Input'!J40)</f>
        <v>154225.74396258875</v>
      </c>
      <c r="L41" s="36">
        <f>K41*(1+'Q.1.Input'!K40)</f>
        <v>165291.44109190447</v>
      </c>
      <c r="M41" s="36">
        <f>L41*(1+'Q.1.Input'!L40)</f>
        <v>180694.95048725905</v>
      </c>
      <c r="N41" s="36">
        <f>M41*(1+'Q.1.Input'!M40)</f>
        <v>176425.12880724511</v>
      </c>
      <c r="O41" s="41">
        <f t="shared" si="1"/>
        <v>134391.63793441217</v>
      </c>
      <c r="P41" s="42" t="str">
        <f t="shared" si="2"/>
        <v>No</v>
      </c>
    </row>
    <row r="42" spans="3:16" x14ac:dyDescent="0.35">
      <c r="C42" s="26">
        <f t="shared" si="3"/>
        <v>37</v>
      </c>
      <c r="D42" s="35">
        <v>100000</v>
      </c>
      <c r="E42" s="36">
        <f>D42*(1+'Q.1.Input'!D41)</f>
        <v>115392.99999999999</v>
      </c>
      <c r="F42" s="36">
        <f>E42*(1+'Q.1.Input'!E41)</f>
        <v>125143.70849999999</v>
      </c>
      <c r="G42" s="36">
        <f>F42*(1+'Q.1.Input'!F41)</f>
        <v>126251.23032022499</v>
      </c>
      <c r="H42" s="36">
        <f>G42*(1+'Q.1.Input'!G41)</f>
        <v>129185.30891286701</v>
      </c>
      <c r="I42" s="36">
        <f>H42*(1+'Q.1.Input'!H41)</f>
        <v>131891.74113459158</v>
      </c>
      <c r="J42" s="36">
        <f>I42*(1+'Q.1.Input'!I41)</f>
        <v>147275.59382053034</v>
      </c>
      <c r="K42" s="36">
        <f>J42*(1+'Q.1.Input'!J41)</f>
        <v>141936.8535445361</v>
      </c>
      <c r="L42" s="36">
        <f>K42*(1+'Q.1.Input'!K41)</f>
        <v>144935.97925993215</v>
      </c>
      <c r="M42" s="36">
        <f>L42*(1+'Q.1.Input'!L41)</f>
        <v>143151.81735524238</v>
      </c>
      <c r="N42" s="36">
        <f>M42*(1+'Q.1.Input'!M41)</f>
        <v>136841.68524622329</v>
      </c>
      <c r="O42" s="41">
        <f t="shared" si="1"/>
        <v>134391.63793441217</v>
      </c>
      <c r="P42" s="42" t="str">
        <f t="shared" si="2"/>
        <v>No</v>
      </c>
    </row>
    <row r="43" spans="3:16" x14ac:dyDescent="0.35">
      <c r="C43" s="26">
        <f t="shared" si="3"/>
        <v>38</v>
      </c>
      <c r="D43" s="35">
        <v>100000</v>
      </c>
      <c r="E43" s="36">
        <f>D43*(1+'Q.1.Input'!D42)</f>
        <v>96058</v>
      </c>
      <c r="F43" s="36">
        <f>E43*(1+'Q.1.Input'!E42)</f>
        <v>102392.06451999999</v>
      </c>
      <c r="G43" s="36">
        <f>F43*(1+'Q.1.Input'!F42)</f>
        <v>101351.7611444768</v>
      </c>
      <c r="H43" s="36">
        <f>G43*(1+'Q.1.Input'!G42)</f>
        <v>109809.56561198339</v>
      </c>
      <c r="I43" s="36">
        <f>H43*(1+'Q.1.Input'!H42)</f>
        <v>115559.19446742683</v>
      </c>
      <c r="J43" s="36">
        <f>I43*(1+'Q.1.Input'!I42)</f>
        <v>132508.26151996432</v>
      </c>
      <c r="K43" s="36">
        <f>J43*(1+'Q.1.Input'!J42)</f>
        <v>133874.42169623516</v>
      </c>
      <c r="L43" s="36">
        <f>K43*(1+'Q.1.Input'!K42)</f>
        <v>140679.25855105478</v>
      </c>
      <c r="M43" s="36">
        <f>L43*(1+'Q.1.Input'!L42)</f>
        <v>147233.50520694841</v>
      </c>
      <c r="N43" s="36">
        <f>M43*(1+'Q.1.Input'!M42)</f>
        <v>144512.63003072399</v>
      </c>
      <c r="O43" s="41">
        <f t="shared" si="1"/>
        <v>134391.63793441217</v>
      </c>
      <c r="P43" s="42" t="str">
        <f t="shared" si="2"/>
        <v>No</v>
      </c>
    </row>
    <row r="44" spans="3:16" x14ac:dyDescent="0.35">
      <c r="C44" s="26">
        <f t="shared" si="3"/>
        <v>39</v>
      </c>
      <c r="D44" s="35">
        <v>100000</v>
      </c>
      <c r="E44" s="36">
        <f>D44*(1+'Q.1.Input'!D43)</f>
        <v>116510</v>
      </c>
      <c r="F44" s="36">
        <f>E44*(1+'Q.1.Input'!E43)</f>
        <v>121570.02930000001</v>
      </c>
      <c r="G44" s="36">
        <f>F44*(1+'Q.1.Input'!F43)</f>
        <v>132115.01364148202</v>
      </c>
      <c r="H44" s="36">
        <f>G44*(1+'Q.1.Input'!G43)</f>
        <v>127123.70842610682</v>
      </c>
      <c r="I44" s="36">
        <f>H44*(1+'Q.1.Input'!H43)</f>
        <v>131641.68502357064</v>
      </c>
      <c r="J44" s="36">
        <f>I44*(1+'Q.1.Input'!I43)</f>
        <v>137615.58468994027</v>
      </c>
      <c r="K44" s="36">
        <f>J44*(1+'Q.1.Input'!J43)</f>
        <v>136650.89944126378</v>
      </c>
      <c r="L44" s="36">
        <f>K44*(1+'Q.1.Input'!K43)</f>
        <v>142500.92444634429</v>
      </c>
      <c r="M44" s="36">
        <f>L44*(1+'Q.1.Input'!L43)</f>
        <v>151605.30850922121</v>
      </c>
      <c r="N44" s="36">
        <f>M44*(1+'Q.1.Input'!M43)</f>
        <v>163710.99239368254</v>
      </c>
      <c r="O44" s="41">
        <f t="shared" si="1"/>
        <v>134391.63793441217</v>
      </c>
      <c r="P44" s="42" t="str">
        <f t="shared" si="2"/>
        <v>No</v>
      </c>
    </row>
    <row r="45" spans="3:16" x14ac:dyDescent="0.35">
      <c r="C45" s="26">
        <f t="shared" si="3"/>
        <v>40</v>
      </c>
      <c r="D45" s="35">
        <v>100000</v>
      </c>
      <c r="E45" s="36">
        <f>D45*(1+'Q.1.Input'!D44)</f>
        <v>118526</v>
      </c>
      <c r="F45" s="36">
        <f>E45*(1+'Q.1.Input'!E44)</f>
        <v>123934.34138000001</v>
      </c>
      <c r="G45" s="36">
        <f>F45*(1+'Q.1.Input'!F44)</f>
        <v>138377.64952442521</v>
      </c>
      <c r="H45" s="36">
        <f>G45*(1+'Q.1.Input'!G44)</f>
        <v>141332.01234177168</v>
      </c>
      <c r="I45" s="36">
        <f>H45*(1+'Q.1.Input'!H44)</f>
        <v>148989.38077044886</v>
      </c>
      <c r="J45" s="36">
        <f>I45*(1+'Q.1.Input'!I44)</f>
        <v>172943.89341072162</v>
      </c>
      <c r="K45" s="36">
        <f>J45*(1+'Q.1.Input'!J44)</f>
        <v>190406.03832840218</v>
      </c>
      <c r="L45" s="36">
        <f>K45*(1+'Q.1.Input'!K44)</f>
        <v>215193.09639799356</v>
      </c>
      <c r="M45" s="36">
        <f>L45*(1+'Q.1.Input'!L44)</f>
        <v>217448.32004824455</v>
      </c>
      <c r="N45" s="36">
        <f>M45*(1+'Q.1.Input'!M44)</f>
        <v>213086.30674807678</v>
      </c>
      <c r="O45" s="41">
        <f t="shared" si="1"/>
        <v>134391.63793441217</v>
      </c>
      <c r="P45" s="42" t="str">
        <f t="shared" si="2"/>
        <v>No</v>
      </c>
    </row>
    <row r="46" spans="3:16" x14ac:dyDescent="0.35">
      <c r="C46" s="26">
        <f t="shared" si="3"/>
        <v>41</v>
      </c>
      <c r="D46" s="35">
        <v>100000</v>
      </c>
      <c r="E46" s="36">
        <f>D46*(1+'Q.1.Input'!D45)</f>
        <v>95307</v>
      </c>
      <c r="F46" s="36">
        <f>E46*(1+'Q.1.Input'!E45)</f>
        <v>99715.901819999999</v>
      </c>
      <c r="G46" s="36">
        <f>F46*(1+'Q.1.Input'!F45)</f>
        <v>110377.52604259439</v>
      </c>
      <c r="H46" s="36">
        <f>G46*(1+'Q.1.Input'!G45)</f>
        <v>123646.00844817465</v>
      </c>
      <c r="I46" s="36">
        <f>H46*(1+'Q.1.Input'!H45)</f>
        <v>130057.0539862125</v>
      </c>
      <c r="J46" s="36">
        <f>I46*(1+'Q.1.Input'!I45)</f>
        <v>140693.11986120496</v>
      </c>
      <c r="K46" s="36">
        <f>J46*(1+'Q.1.Input'!J45)</f>
        <v>137717.46037614049</v>
      </c>
      <c r="L46" s="36">
        <f>K46*(1+'Q.1.Input'!K45)</f>
        <v>148197.75911076477</v>
      </c>
      <c r="M46" s="36">
        <f>L46*(1+'Q.1.Input'!L45)</f>
        <v>166907.72619849883</v>
      </c>
      <c r="N46" s="36">
        <f>M46*(1+'Q.1.Input'!M45)</f>
        <v>168797.12165906583</v>
      </c>
      <c r="O46" s="41">
        <f t="shared" si="1"/>
        <v>134391.63793441217</v>
      </c>
      <c r="P46" s="42" t="str">
        <f t="shared" si="2"/>
        <v>No</v>
      </c>
    </row>
    <row r="47" spans="3:16" x14ac:dyDescent="0.35">
      <c r="C47" s="26">
        <f t="shared" si="3"/>
        <v>42</v>
      </c>
      <c r="D47" s="35">
        <v>100000</v>
      </c>
      <c r="E47" s="36">
        <f>D47*(1+'Q.1.Input'!D46)</f>
        <v>116876</v>
      </c>
      <c r="F47" s="36">
        <f>E47*(1+'Q.1.Input'!E46)</f>
        <v>119631.93608</v>
      </c>
      <c r="G47" s="36">
        <f>F47*(1+'Q.1.Input'!F46)</f>
        <v>133497.27747167199</v>
      </c>
      <c r="H47" s="36">
        <f>G47*(1+'Q.1.Input'!G46)</f>
        <v>133636.11464024251</v>
      </c>
      <c r="I47" s="36">
        <f>H47*(1+'Q.1.Input'!H46)</f>
        <v>158886.65850151633</v>
      </c>
      <c r="J47" s="36">
        <f>I47*(1+'Q.1.Input'!I46)</f>
        <v>180832.08377374578</v>
      </c>
      <c r="K47" s="36">
        <f>J47*(1+'Q.1.Input'!J46)</f>
        <v>176464.98895060981</v>
      </c>
      <c r="L47" s="36">
        <f>K47*(1+'Q.1.Input'!K46)</f>
        <v>176032.64972768084</v>
      </c>
      <c r="M47" s="36">
        <f>L47*(1+'Q.1.Input'!L46)</f>
        <v>220621.71990370241</v>
      </c>
      <c r="N47" s="36">
        <f>M47*(1+'Q.1.Input'!M46)</f>
        <v>238814.1869269617</v>
      </c>
      <c r="O47" s="41">
        <f t="shared" si="1"/>
        <v>134391.63793441217</v>
      </c>
      <c r="P47" s="42" t="str">
        <f t="shared" si="2"/>
        <v>No</v>
      </c>
    </row>
    <row r="48" spans="3:16" x14ac:dyDescent="0.35">
      <c r="C48" s="26">
        <f t="shared" si="3"/>
        <v>43</v>
      </c>
      <c r="D48" s="35">
        <v>100000</v>
      </c>
      <c r="E48" s="36">
        <f>D48*(1+'Q.1.Input'!D47)</f>
        <v>100227</v>
      </c>
      <c r="F48" s="36">
        <f>E48*(1+'Q.1.Input'!E47)</f>
        <v>115908.51642</v>
      </c>
      <c r="G48" s="36">
        <f>F48*(1+'Q.1.Input'!F47)</f>
        <v>117323.75940548821</v>
      </c>
      <c r="H48" s="36">
        <f>G48*(1+'Q.1.Input'!G47)</f>
        <v>121004.20573803836</v>
      </c>
      <c r="I48" s="36">
        <f>H48*(1+'Q.1.Input'!H47)</f>
        <v>116753.32799046108</v>
      </c>
      <c r="J48" s="36">
        <f>I48*(1+'Q.1.Input'!I47)</f>
        <v>128838.4649707537</v>
      </c>
      <c r="K48" s="36">
        <f>J48*(1+'Q.1.Input'!J47)</f>
        <v>148017.35886630008</v>
      </c>
      <c r="L48" s="36">
        <f>K48*(1+'Q.1.Input'!K47)</f>
        <v>156503.19405010508</v>
      </c>
      <c r="M48" s="36">
        <f>L48*(1+'Q.1.Input'!L47)</f>
        <v>158991.59483550175</v>
      </c>
      <c r="N48" s="36">
        <f>M48*(1+'Q.1.Input'!M47)</f>
        <v>185950.20965580942</v>
      </c>
      <c r="O48" s="41">
        <f t="shared" si="1"/>
        <v>134391.63793441217</v>
      </c>
      <c r="P48" s="42" t="str">
        <f t="shared" si="2"/>
        <v>No</v>
      </c>
    </row>
    <row r="49" spans="3:16" x14ac:dyDescent="0.35">
      <c r="C49" s="26">
        <f t="shared" si="3"/>
        <v>44</v>
      </c>
      <c r="D49" s="35">
        <v>100000</v>
      </c>
      <c r="E49" s="36">
        <f>D49*(1+'Q.1.Input'!D48)</f>
        <v>99050</v>
      </c>
      <c r="F49" s="36">
        <f>E49*(1+'Q.1.Input'!E48)</f>
        <v>108532.05650000001</v>
      </c>
      <c r="G49" s="36">
        <f>F49*(1+'Q.1.Input'!F48)</f>
        <v>111715.30171714502</v>
      </c>
      <c r="H49" s="36">
        <f>G49*(1+'Q.1.Input'!G48)</f>
        <v>127111.90459980196</v>
      </c>
      <c r="I49" s="36">
        <f>H49*(1+'Q.1.Input'!H48)</f>
        <v>131859.53423660455</v>
      </c>
      <c r="J49" s="36">
        <f>I49*(1+'Q.1.Input'!I48)</f>
        <v>141934.92124762351</v>
      </c>
      <c r="K49" s="36">
        <f>J49*(1+'Q.1.Input'!J48)</f>
        <v>157198.60267859293</v>
      </c>
      <c r="L49" s="36">
        <f>K49*(1+'Q.1.Input'!K48)</f>
        <v>185959.6590246683</v>
      </c>
      <c r="M49" s="36">
        <f>L49*(1+'Q.1.Input'!L48)</f>
        <v>208421.72623825798</v>
      </c>
      <c r="N49" s="36">
        <f>M49*(1+'Q.1.Input'!M48)</f>
        <v>238069.71679565017</v>
      </c>
      <c r="O49" s="41">
        <f t="shared" si="1"/>
        <v>134391.63793441217</v>
      </c>
      <c r="P49" s="42" t="str">
        <f t="shared" si="2"/>
        <v>No</v>
      </c>
    </row>
    <row r="50" spans="3:16" x14ac:dyDescent="0.35">
      <c r="C50" s="26">
        <f t="shared" si="3"/>
        <v>45</v>
      </c>
      <c r="D50" s="35">
        <v>100000</v>
      </c>
      <c r="E50" s="36">
        <f>D50*(1+'Q.1.Input'!D49)</f>
        <v>111460</v>
      </c>
      <c r="F50" s="36">
        <f>E50*(1+'Q.1.Input'!E49)</f>
        <v>128595.86040000001</v>
      </c>
      <c r="G50" s="36">
        <f>F50*(1+'Q.1.Input'!F49)</f>
        <v>126674.63824562401</v>
      </c>
      <c r="H50" s="36">
        <f>G50*(1+'Q.1.Input'!G49)</f>
        <v>125179.87751432564</v>
      </c>
      <c r="I50" s="36">
        <f>H50*(1+'Q.1.Input'!H49)</f>
        <v>127156.46778027683</v>
      </c>
      <c r="J50" s="36">
        <f>I50*(1+'Q.1.Input'!I49)</f>
        <v>125017.69599221257</v>
      </c>
      <c r="K50" s="36">
        <f>J50*(1+'Q.1.Input'!J49)</f>
        <v>143755.34826752538</v>
      </c>
      <c r="L50" s="36">
        <f>K50*(1+'Q.1.Input'!K49)</f>
        <v>167263.66036971379</v>
      </c>
      <c r="M50" s="36">
        <f>L50*(1+'Q.1.Input'!L49)</f>
        <v>172694.71142191839</v>
      </c>
      <c r="N50" s="36">
        <f>M50*(1+'Q.1.Input'!M49)</f>
        <v>173224.88418598365</v>
      </c>
      <c r="O50" s="41">
        <f t="shared" si="1"/>
        <v>134391.63793441217</v>
      </c>
      <c r="P50" s="42" t="str">
        <f t="shared" si="2"/>
        <v>No</v>
      </c>
    </row>
    <row r="51" spans="3:16" x14ac:dyDescent="0.35">
      <c r="C51" s="26">
        <f t="shared" si="3"/>
        <v>46</v>
      </c>
      <c r="D51" s="35">
        <v>100000</v>
      </c>
      <c r="E51" s="36">
        <f>D51*(1+'Q.1.Input'!D50)</f>
        <v>120791</v>
      </c>
      <c r="F51" s="36">
        <f>E51*(1+'Q.1.Input'!E50)</f>
        <v>133603.30136999997</v>
      </c>
      <c r="G51" s="36">
        <f>F51*(1+'Q.1.Input'!F50)</f>
        <v>144960.91801946369</v>
      </c>
      <c r="H51" s="36">
        <f>G51*(1+'Q.1.Input'!G50)</f>
        <v>143361.99909370902</v>
      </c>
      <c r="I51" s="36">
        <f>H51*(1+'Q.1.Input'!H50)</f>
        <v>155919.07659432699</v>
      </c>
      <c r="J51" s="36">
        <f>I51*(1+'Q.1.Input'!I50)</f>
        <v>152972.20604669422</v>
      </c>
      <c r="K51" s="36">
        <f>J51*(1+'Q.1.Input'!J50)</f>
        <v>150157.51745543504</v>
      </c>
      <c r="L51" s="36">
        <f>K51*(1+'Q.1.Input'!K50)</f>
        <v>145691.83288631041</v>
      </c>
      <c r="M51" s="36">
        <f>L51*(1+'Q.1.Input'!L50)</f>
        <v>179911.93059464698</v>
      </c>
      <c r="N51" s="36">
        <f>M51*(1+'Q.1.Input'!M50)</f>
        <v>185406.44095500751</v>
      </c>
      <c r="O51" s="41">
        <f t="shared" si="1"/>
        <v>134391.63793441217</v>
      </c>
      <c r="P51" s="42" t="str">
        <f t="shared" si="2"/>
        <v>No</v>
      </c>
    </row>
    <row r="52" spans="3:16" x14ac:dyDescent="0.35">
      <c r="C52" s="26">
        <f t="shared" si="3"/>
        <v>47</v>
      </c>
      <c r="D52" s="35">
        <v>100000</v>
      </c>
      <c r="E52" s="36">
        <f>D52*(1+'Q.1.Input'!D51)</f>
        <v>103333.00000000001</v>
      </c>
      <c r="F52" s="36">
        <f>E52*(1+'Q.1.Input'!E51)</f>
        <v>109697.27947000002</v>
      </c>
      <c r="G52" s="36">
        <f>F52*(1+'Q.1.Input'!F51)</f>
        <v>112279.55342872381</v>
      </c>
      <c r="H52" s="36">
        <f>G52*(1+'Q.1.Input'!G51)</f>
        <v>127884.16576424785</v>
      </c>
      <c r="I52" s="36">
        <f>H52*(1+'Q.1.Input'!H51)</f>
        <v>157669.66681239882</v>
      </c>
      <c r="J52" s="36">
        <f>I52*(1+'Q.1.Input'!I51)</f>
        <v>150976.5894562125</v>
      </c>
      <c r="K52" s="36">
        <f>J52*(1+'Q.1.Input'!J51)</f>
        <v>160077.458268633</v>
      </c>
      <c r="L52" s="36">
        <f>K52*(1+'Q.1.Input'!K51)</f>
        <v>164590.04181722575</v>
      </c>
      <c r="M52" s="36">
        <f>L52*(1+'Q.1.Input'!L51)</f>
        <v>166499.28630230558</v>
      </c>
      <c r="N52" s="36">
        <f>M52*(1+'Q.1.Input'!M51)</f>
        <v>189014.98478896637</v>
      </c>
      <c r="O52" s="41">
        <f t="shared" si="1"/>
        <v>134391.63793441217</v>
      </c>
      <c r="P52" s="42" t="str">
        <f t="shared" si="2"/>
        <v>No</v>
      </c>
    </row>
    <row r="53" spans="3:16" x14ac:dyDescent="0.35">
      <c r="C53" s="26">
        <f t="shared" si="3"/>
        <v>48</v>
      </c>
      <c r="D53" s="35">
        <v>100000</v>
      </c>
      <c r="E53" s="36">
        <f>D53*(1+'Q.1.Input'!D52)</f>
        <v>106189</v>
      </c>
      <c r="F53" s="36">
        <f>E53*(1+'Q.1.Input'!E52)</f>
        <v>103630.90699</v>
      </c>
      <c r="G53" s="36">
        <f>F53*(1+'Q.1.Input'!F52)</f>
        <v>110889.21571557962</v>
      </c>
      <c r="H53" s="36">
        <f>G53*(1+'Q.1.Input'!G52)</f>
        <v>114629.50896166611</v>
      </c>
      <c r="I53" s="36">
        <f>H53*(1+'Q.1.Input'!H52)</f>
        <v>130339.48316486244</v>
      </c>
      <c r="J53" s="36">
        <f>I53*(1+'Q.1.Input'!I52)</f>
        <v>150315.31235470925</v>
      </c>
      <c r="K53" s="36">
        <f>J53*(1+'Q.1.Input'!J52)</f>
        <v>174059.11909425913</v>
      </c>
      <c r="L53" s="36">
        <f>K53*(1+'Q.1.Input'!K52)</f>
        <v>181606.32249818623</v>
      </c>
      <c r="M53" s="36">
        <f>L53*(1+'Q.1.Input'!L52)</f>
        <v>188481.93786796756</v>
      </c>
      <c r="N53" s="36">
        <f>M53*(1+'Q.1.Input'!M52)</f>
        <v>194356.9198713121</v>
      </c>
      <c r="O53" s="41">
        <f t="shared" si="1"/>
        <v>134391.63793441217</v>
      </c>
      <c r="P53" s="42" t="str">
        <f t="shared" si="2"/>
        <v>No</v>
      </c>
    </row>
    <row r="54" spans="3:16" x14ac:dyDescent="0.35">
      <c r="C54" s="26">
        <f t="shared" si="3"/>
        <v>49</v>
      </c>
      <c r="D54" s="35">
        <v>100000</v>
      </c>
      <c r="E54" s="36">
        <f>D54*(1+'Q.1.Input'!D53)</f>
        <v>109521</v>
      </c>
      <c r="F54" s="36">
        <f>E54*(1+'Q.1.Input'!E53)</f>
        <v>115395.70643999999</v>
      </c>
      <c r="G54" s="36">
        <f>F54*(1+'Q.1.Input'!F53)</f>
        <v>123053.3655193584</v>
      </c>
      <c r="H54" s="36">
        <f>G54*(1+'Q.1.Input'!G53)</f>
        <v>136195.46495682589</v>
      </c>
      <c r="I54" s="36">
        <f>H54*(1+'Q.1.Input'!H53)</f>
        <v>148626.02504343539</v>
      </c>
      <c r="J54" s="36">
        <f>I54*(1+'Q.1.Input'!I53)</f>
        <v>177932.10466149997</v>
      </c>
      <c r="K54" s="36">
        <f>J54*(1+'Q.1.Input'!J53)</f>
        <v>198518.84917083548</v>
      </c>
      <c r="L54" s="36">
        <f>K54*(1+'Q.1.Input'!K53)</f>
        <v>226009.73940401277</v>
      </c>
      <c r="M54" s="36">
        <f>L54*(1+'Q.1.Input'!L53)</f>
        <v>252911.6786852724</v>
      </c>
      <c r="N54" s="36">
        <f>M54*(1+'Q.1.Input'!M53)</f>
        <v>281091.09792438545</v>
      </c>
      <c r="O54" s="41">
        <f t="shared" si="1"/>
        <v>134391.63793441217</v>
      </c>
      <c r="P54" s="42" t="str">
        <f t="shared" si="2"/>
        <v>No</v>
      </c>
    </row>
    <row r="55" spans="3:16" x14ac:dyDescent="0.35">
      <c r="C55" s="26">
        <f t="shared" si="3"/>
        <v>50</v>
      </c>
      <c r="D55" s="35">
        <v>100000</v>
      </c>
      <c r="E55" s="36">
        <f>D55*(1+'Q.1.Input'!D54)</f>
        <v>103421.00000000001</v>
      </c>
      <c r="F55" s="36">
        <f>E55*(1+'Q.1.Input'!E54)</f>
        <v>111279.96179000002</v>
      </c>
      <c r="G55" s="36">
        <f>F55*(1+'Q.1.Input'!F54)</f>
        <v>120081.0939679711</v>
      </c>
      <c r="H55" s="36">
        <f>G55*(1+'Q.1.Input'!G54)</f>
        <v>142213.24039720785</v>
      </c>
      <c r="I55" s="36">
        <f>H55*(1+'Q.1.Input'!H54)</f>
        <v>157331.929983835</v>
      </c>
      <c r="J55" s="36">
        <f>I55*(1+'Q.1.Input'!I54)</f>
        <v>166987.39052694294</v>
      </c>
      <c r="K55" s="36">
        <f>J55*(1+'Q.1.Input'!J54)</f>
        <v>189826.25592931293</v>
      </c>
      <c r="L55" s="36">
        <f>K55*(1+'Q.1.Input'!K54)</f>
        <v>191130.3623075473</v>
      </c>
      <c r="M55" s="36">
        <f>L55*(1+'Q.1.Input'!L54)</f>
        <v>207749.14731018856</v>
      </c>
      <c r="N55" s="36">
        <f>M55*(1+'Q.1.Input'!M54)</f>
        <v>237316.0059553746</v>
      </c>
      <c r="O55" s="41">
        <f t="shared" si="1"/>
        <v>134391.63793441217</v>
      </c>
      <c r="P55" s="42" t="str">
        <f t="shared" si="2"/>
        <v>No</v>
      </c>
    </row>
    <row r="56" spans="3:16" x14ac:dyDescent="0.35">
      <c r="C56" s="26">
        <f t="shared" si="3"/>
        <v>51</v>
      </c>
      <c r="D56" s="35">
        <v>100000</v>
      </c>
      <c r="E56" s="36">
        <f>D56*(1+'Q.1.Input'!D55)</f>
        <v>112499</v>
      </c>
      <c r="F56" s="36">
        <f>E56*(1+'Q.1.Input'!E55)</f>
        <v>118138.57487</v>
      </c>
      <c r="G56" s="36">
        <f>F56*(1+'Q.1.Input'!F55)</f>
        <v>116512.9880797888</v>
      </c>
      <c r="H56" s="36">
        <f>G56*(1+'Q.1.Input'!G55)</f>
        <v>124568.6960756254</v>
      </c>
      <c r="I56" s="36">
        <f>H56*(1+'Q.1.Input'!H55)</f>
        <v>126519.44185616969</v>
      </c>
      <c r="J56" s="36">
        <f>I56*(1+'Q.1.Input'!I55)</f>
        <v>146925.76263315129</v>
      </c>
      <c r="K56" s="36">
        <f>J56*(1+'Q.1.Input'!J55)</f>
        <v>140296.4722231435</v>
      </c>
      <c r="L56" s="36">
        <f>K56*(1+'Q.1.Input'!K55)</f>
        <v>145929.37558290269</v>
      </c>
      <c r="M56" s="36">
        <f>L56*(1+'Q.1.Input'!L55)</f>
        <v>145695.88858197004</v>
      </c>
      <c r="N56" s="36">
        <f>M56*(1+'Q.1.Input'!M55)</f>
        <v>154538.17206000979</v>
      </c>
      <c r="O56" s="41">
        <f t="shared" si="1"/>
        <v>134391.63793441217</v>
      </c>
      <c r="P56" s="42" t="str">
        <f t="shared" si="2"/>
        <v>No</v>
      </c>
    </row>
    <row r="57" spans="3:16" x14ac:dyDescent="0.35">
      <c r="C57" s="26">
        <f t="shared" si="3"/>
        <v>52</v>
      </c>
      <c r="D57" s="35">
        <v>100000</v>
      </c>
      <c r="E57" s="36">
        <f>D57*(1+'Q.1.Input'!D56)</f>
        <v>110355</v>
      </c>
      <c r="F57" s="36">
        <f>E57*(1+'Q.1.Input'!E56)</f>
        <v>109270.21034999999</v>
      </c>
      <c r="G57" s="36">
        <f>F57*(1+'Q.1.Input'!F56)</f>
        <v>125943.75174730649</v>
      </c>
      <c r="H57" s="36">
        <f>G57*(1+'Q.1.Input'!G56)</f>
        <v>136065.85107523753</v>
      </c>
      <c r="I57" s="36">
        <f>H57*(1+'Q.1.Input'!H56)</f>
        <v>145648.96896646652</v>
      </c>
      <c r="J57" s="36">
        <f>I57*(1+'Q.1.Input'!I56)</f>
        <v>148860.5287321771</v>
      </c>
      <c r="K57" s="36">
        <f>J57*(1+'Q.1.Input'!J56)</f>
        <v>160229.00731145349</v>
      </c>
      <c r="L57" s="36">
        <f>K57*(1+'Q.1.Input'!K56)</f>
        <v>175324.1820902655</v>
      </c>
      <c r="M57" s="36">
        <f>L57*(1+'Q.1.Input'!L56)</f>
        <v>196178.99354990257</v>
      </c>
      <c r="N57" s="36">
        <f>M57*(1+'Q.1.Input'!M56)</f>
        <v>207333.73112315001</v>
      </c>
      <c r="O57" s="41">
        <f t="shared" si="1"/>
        <v>134391.63793441217</v>
      </c>
      <c r="P57" s="42" t="str">
        <f t="shared" si="2"/>
        <v>No</v>
      </c>
    </row>
    <row r="58" spans="3:16" x14ac:dyDescent="0.35">
      <c r="C58" s="26">
        <f t="shared" si="3"/>
        <v>53</v>
      </c>
      <c r="D58" s="35">
        <v>100000</v>
      </c>
      <c r="E58" s="36">
        <f>D58*(1+'Q.1.Input'!D57)</f>
        <v>106766</v>
      </c>
      <c r="F58" s="36">
        <f>E58*(1+'Q.1.Input'!E57)</f>
        <v>118561.50768</v>
      </c>
      <c r="G58" s="36">
        <f>F58*(1+'Q.1.Input'!F57)</f>
        <v>119537.2688882064</v>
      </c>
      <c r="H58" s="36">
        <f>G58*(1+'Q.1.Input'!G57)</f>
        <v>125711.36882628225</v>
      </c>
      <c r="I58" s="36">
        <f>H58*(1+'Q.1.Input'!H57)</f>
        <v>136533.86056853688</v>
      </c>
      <c r="J58" s="36">
        <f>I58*(1+'Q.1.Input'!I57)</f>
        <v>147025.12241462327</v>
      </c>
      <c r="K58" s="36">
        <f>J58*(1+'Q.1.Input'!J57)</f>
        <v>157418.32831811297</v>
      </c>
      <c r="L58" s="36">
        <f>K58*(1+'Q.1.Input'!K57)</f>
        <v>181711.12474416418</v>
      </c>
      <c r="M58" s="36">
        <f>L58*(1+'Q.1.Input'!L57)</f>
        <v>211540.8229821662</v>
      </c>
      <c r="N58" s="36">
        <f>M58*(1+'Q.1.Input'!M57)</f>
        <v>211445.62961182423</v>
      </c>
      <c r="O58" s="41">
        <f t="shared" si="1"/>
        <v>134391.63793441217</v>
      </c>
      <c r="P58" s="42" t="str">
        <f t="shared" si="2"/>
        <v>No</v>
      </c>
    </row>
    <row r="59" spans="3:16" x14ac:dyDescent="0.35">
      <c r="C59" s="26">
        <f t="shared" si="3"/>
        <v>54</v>
      </c>
      <c r="D59" s="35">
        <v>100000</v>
      </c>
      <c r="E59" s="36">
        <f>D59*(1+'Q.1.Input'!D58)</f>
        <v>101574.00000000001</v>
      </c>
      <c r="F59" s="36">
        <f>E59*(1+'Q.1.Input'!E58)</f>
        <v>97527.29184000002</v>
      </c>
      <c r="G59" s="36">
        <f>F59*(1+'Q.1.Input'!F58)</f>
        <v>107500.43270355843</v>
      </c>
      <c r="H59" s="36">
        <f>G59*(1+'Q.1.Input'!G58)</f>
        <v>102585.51292035174</v>
      </c>
      <c r="I59" s="36">
        <f>H59*(1+'Q.1.Input'!H58)</f>
        <v>110707.20797825599</v>
      </c>
      <c r="J59" s="36">
        <f>I59*(1+'Q.1.Input'!I58)</f>
        <v>122498.63270002004</v>
      </c>
      <c r="K59" s="36">
        <f>J59*(1+'Q.1.Input'!J58)</f>
        <v>124960.85521729045</v>
      </c>
      <c r="L59" s="36">
        <f>K59*(1+'Q.1.Input'!K58)</f>
        <v>119066.45167669085</v>
      </c>
      <c r="M59" s="36">
        <f>L59*(1+'Q.1.Input'!L58)</f>
        <v>129439.52094676417</v>
      </c>
      <c r="N59" s="36">
        <f>M59*(1+'Q.1.Input'!M58)</f>
        <v>143189.88125693894</v>
      </c>
      <c r="O59" s="41">
        <f t="shared" si="1"/>
        <v>134391.63793441217</v>
      </c>
      <c r="P59" s="42" t="str">
        <f t="shared" si="2"/>
        <v>No</v>
      </c>
    </row>
    <row r="60" spans="3:16" x14ac:dyDescent="0.35">
      <c r="C60" s="26">
        <f t="shared" si="3"/>
        <v>55</v>
      </c>
      <c r="D60" s="35">
        <v>100000</v>
      </c>
      <c r="E60" s="36">
        <f>D60*(1+'Q.1.Input'!D59)</f>
        <v>112437.00000000001</v>
      </c>
      <c r="F60" s="36">
        <f>E60*(1+'Q.1.Input'!E59)</f>
        <v>109176.327</v>
      </c>
      <c r="G60" s="36">
        <f>F60*(1+'Q.1.Input'!F59)</f>
        <v>109007.10369315</v>
      </c>
      <c r="H60" s="36">
        <f>G60*(1+'Q.1.Input'!G59)</f>
        <v>125858.51185307406</v>
      </c>
      <c r="I60" s="36">
        <f>H60*(1+'Q.1.Input'!H59)</f>
        <v>133141.94393401148</v>
      </c>
      <c r="J60" s="36">
        <f>I60*(1+'Q.1.Input'!I59)</f>
        <v>131492.31524866907</v>
      </c>
      <c r="K60" s="36">
        <f>J60*(1+'Q.1.Input'!J59)</f>
        <v>141133.33180270149</v>
      </c>
      <c r="L60" s="36">
        <f>K60*(1+'Q.1.Input'!K59)</f>
        <v>135946.68185895222</v>
      </c>
      <c r="M60" s="36">
        <f>L60*(1+'Q.1.Input'!L59)</f>
        <v>130429.96550911594</v>
      </c>
      <c r="N60" s="36">
        <f>M60*(1+'Q.1.Input'!M59)</f>
        <v>149205.35904415319</v>
      </c>
      <c r="O60" s="41">
        <f t="shared" si="1"/>
        <v>134391.63793441217</v>
      </c>
      <c r="P60" s="42" t="str">
        <f t="shared" si="2"/>
        <v>No</v>
      </c>
    </row>
    <row r="61" spans="3:16" x14ac:dyDescent="0.35">
      <c r="C61" s="26">
        <f t="shared" si="3"/>
        <v>56</v>
      </c>
      <c r="D61" s="35">
        <v>100000</v>
      </c>
      <c r="E61" s="36">
        <f>D61*(1+'Q.1.Input'!D60)</f>
        <v>107976.99999999999</v>
      </c>
      <c r="F61" s="36">
        <f>E61*(1+'Q.1.Input'!E60)</f>
        <v>122829.23634999999</v>
      </c>
      <c r="G61" s="36">
        <f>F61*(1+'Q.1.Input'!F60)</f>
        <v>127662.56680037249</v>
      </c>
      <c r="H61" s="36">
        <f>G61*(1+'Q.1.Input'!G60)</f>
        <v>135258.48952499463</v>
      </c>
      <c r="I61" s="36">
        <f>H61*(1+'Q.1.Input'!H60)</f>
        <v>148580.09815831133</v>
      </c>
      <c r="J61" s="36">
        <f>I61*(1+'Q.1.Input'!I60)</f>
        <v>143910.22567319561</v>
      </c>
      <c r="K61" s="36">
        <f>J61*(1+'Q.1.Input'!J60)</f>
        <v>142537.32212027334</v>
      </c>
      <c r="L61" s="36">
        <f>K61*(1+'Q.1.Input'!K60)</f>
        <v>146906.09104325972</v>
      </c>
      <c r="M61" s="36">
        <f>L61*(1+'Q.1.Input'!L60)</f>
        <v>154844.89620323747</v>
      </c>
      <c r="N61" s="36">
        <f>M61*(1+'Q.1.Input'!M60)</f>
        <v>164770.45404986499</v>
      </c>
      <c r="O61" s="41">
        <f t="shared" si="1"/>
        <v>134391.63793441217</v>
      </c>
      <c r="P61" s="42" t="str">
        <f t="shared" si="2"/>
        <v>No</v>
      </c>
    </row>
    <row r="62" spans="3:16" x14ac:dyDescent="0.35">
      <c r="C62" s="26">
        <f t="shared" si="3"/>
        <v>57</v>
      </c>
      <c r="D62" s="35">
        <v>100000</v>
      </c>
      <c r="E62" s="36">
        <f>D62*(1+'Q.1.Input'!D61)</f>
        <v>111863</v>
      </c>
      <c r="F62" s="36">
        <f>E62*(1+'Q.1.Input'!E61)</f>
        <v>124026.98262000001</v>
      </c>
      <c r="G62" s="36">
        <f>F62*(1+'Q.1.Input'!F61)</f>
        <v>119774.09738596021</v>
      </c>
      <c r="H62" s="36">
        <f>G62*(1+'Q.1.Input'!G61)</f>
        <v>127243.21009894868</v>
      </c>
      <c r="I62" s="36">
        <f>H62*(1+'Q.1.Input'!H61)</f>
        <v>122201.83411482834</v>
      </c>
      <c r="J62" s="36">
        <f>I62*(1+'Q.1.Input'!I61)</f>
        <v>151218.65962539433</v>
      </c>
      <c r="K62" s="36">
        <f>J62*(1+'Q.1.Input'!J61)</f>
        <v>172180.59022266648</v>
      </c>
      <c r="L62" s="36">
        <f>K62*(1+'Q.1.Input'!K61)</f>
        <v>171059.69458031692</v>
      </c>
      <c r="M62" s="36">
        <f>L62*(1+'Q.1.Input'!L61)</f>
        <v>174154.16445527485</v>
      </c>
      <c r="N62" s="36">
        <f>M62*(1+'Q.1.Input'!M61)</f>
        <v>167168.84091897379</v>
      </c>
      <c r="O62" s="41">
        <f t="shared" si="1"/>
        <v>134391.63793441217</v>
      </c>
      <c r="P62" s="42" t="str">
        <f t="shared" si="2"/>
        <v>No</v>
      </c>
    </row>
    <row r="63" spans="3:16" x14ac:dyDescent="0.35">
      <c r="C63" s="26">
        <f t="shared" si="3"/>
        <v>58</v>
      </c>
      <c r="D63" s="35">
        <v>100000</v>
      </c>
      <c r="E63" s="36">
        <f>D63*(1+'Q.1.Input'!D62)</f>
        <v>99256</v>
      </c>
      <c r="F63" s="36">
        <f>E63*(1+'Q.1.Input'!E62)</f>
        <v>108110.62776</v>
      </c>
      <c r="G63" s="36">
        <f>F63*(1+'Q.1.Input'!F62)</f>
        <v>106577.61905836321</v>
      </c>
      <c r="H63" s="36">
        <f>G63*(1+'Q.1.Input'!G62)</f>
        <v>116061.96137836695</v>
      </c>
      <c r="I63" s="36">
        <f>H63*(1+'Q.1.Input'!H62)</f>
        <v>134230.30081253653</v>
      </c>
      <c r="J63" s="36">
        <f>I63*(1+'Q.1.Input'!I62)</f>
        <v>149312.41741183313</v>
      </c>
      <c r="K63" s="36">
        <f>J63*(1+'Q.1.Input'!J62)</f>
        <v>159726.95852630847</v>
      </c>
      <c r="L63" s="36">
        <f>K63*(1+'Q.1.Input'!K62)</f>
        <v>154791.39550784553</v>
      </c>
      <c r="M63" s="36">
        <f>L63*(1+'Q.1.Input'!L62)</f>
        <v>148161.68003824449</v>
      </c>
      <c r="N63" s="36">
        <f>M63*(1+'Q.1.Input'!M62)</f>
        <v>145890.36148325822</v>
      </c>
      <c r="O63" s="41">
        <f t="shared" si="1"/>
        <v>134391.63793441217</v>
      </c>
      <c r="P63" s="42" t="str">
        <f t="shared" si="2"/>
        <v>No</v>
      </c>
    </row>
    <row r="64" spans="3:16" x14ac:dyDescent="0.35">
      <c r="C64" s="26">
        <f t="shared" si="3"/>
        <v>59</v>
      </c>
      <c r="D64" s="35">
        <v>100000</v>
      </c>
      <c r="E64" s="36">
        <f>D64*(1+'Q.1.Input'!D63)</f>
        <v>101495</v>
      </c>
      <c r="F64" s="36">
        <f>E64*(1+'Q.1.Input'!E63)</f>
        <v>106083.58894999999</v>
      </c>
      <c r="G64" s="36">
        <f>F64*(1+'Q.1.Input'!F63)</f>
        <v>110968.73822114748</v>
      </c>
      <c r="H64" s="36">
        <f>G64*(1+'Q.1.Input'!G63)</f>
        <v>105803.14345695307</v>
      </c>
      <c r="I64" s="36">
        <f>H64*(1+'Q.1.Input'!H63)</f>
        <v>111355.69242557397</v>
      </c>
      <c r="J64" s="36">
        <f>I64*(1+'Q.1.Input'!I63)</f>
        <v>117139.50709015829</v>
      </c>
      <c r="K64" s="36">
        <f>J64*(1+'Q.1.Input'!J63)</f>
        <v>120590.43696903436</v>
      </c>
      <c r="L64" s="36">
        <f>K64*(1+'Q.1.Input'!K63)</f>
        <v>128112.86842716273</v>
      </c>
      <c r="M64" s="36">
        <f>L64*(1+'Q.1.Input'!L63)</f>
        <v>127412.09103686616</v>
      </c>
      <c r="N64" s="36">
        <f>M64*(1+'Q.1.Input'!M63)</f>
        <v>136536.07087601614</v>
      </c>
      <c r="O64" s="41">
        <f t="shared" si="1"/>
        <v>134391.63793441217</v>
      </c>
      <c r="P64" s="42" t="str">
        <f t="shared" si="2"/>
        <v>No</v>
      </c>
    </row>
    <row r="65" spans="3:16" x14ac:dyDescent="0.35">
      <c r="C65" s="26">
        <f t="shared" si="3"/>
        <v>60</v>
      </c>
      <c r="D65" s="35">
        <v>100000</v>
      </c>
      <c r="E65" s="36">
        <f>D65*(1+'Q.1.Input'!D64)</f>
        <v>105158</v>
      </c>
      <c r="F65" s="36">
        <f>E65*(1+'Q.1.Input'!E64)</f>
        <v>116967.24340000001</v>
      </c>
      <c r="G65" s="36">
        <f>F65*(1+'Q.1.Input'!F64)</f>
        <v>119657.48999819999</v>
      </c>
      <c r="H65" s="36">
        <f>G65*(1+'Q.1.Input'!G64)</f>
        <v>127691.29387667913</v>
      </c>
      <c r="I65" s="36">
        <f>H65*(1+'Q.1.Input'!H64)</f>
        <v>153533.45793144146</v>
      </c>
      <c r="J65" s="36">
        <f>I65*(1+'Q.1.Input'!I64)</f>
        <v>161679.94320928375</v>
      </c>
      <c r="K65" s="36">
        <f>J65*(1+'Q.1.Input'!J64)</f>
        <v>169885.20032715492</v>
      </c>
      <c r="L65" s="36">
        <f>K65*(1+'Q.1.Input'!K64)</f>
        <v>168804.73045307421</v>
      </c>
      <c r="M65" s="36">
        <f>L65*(1+'Q.1.Input'!L64)</f>
        <v>167253.41498021045</v>
      </c>
      <c r="N65" s="36">
        <f>M65*(1+'Q.1.Input'!M64)</f>
        <v>181543.54675611961</v>
      </c>
      <c r="O65" s="41">
        <f t="shared" si="1"/>
        <v>134391.63793441217</v>
      </c>
      <c r="P65" s="42" t="str">
        <f t="shared" si="2"/>
        <v>No</v>
      </c>
    </row>
    <row r="66" spans="3:16" x14ac:dyDescent="0.35">
      <c r="C66" s="26">
        <f t="shared" si="3"/>
        <v>61</v>
      </c>
      <c r="D66" s="35">
        <v>100000</v>
      </c>
      <c r="E66" s="36">
        <f>D66*(1+'Q.1.Input'!D65)</f>
        <v>104101</v>
      </c>
      <c r="F66" s="36">
        <f>E66*(1+'Q.1.Input'!E65)</f>
        <v>110223.17981</v>
      </c>
      <c r="G66" s="36">
        <f>F66*(1+'Q.1.Input'!F65)</f>
        <v>128051.77914426751</v>
      </c>
      <c r="H66" s="36">
        <f>G66*(1+'Q.1.Input'!G65)</f>
        <v>140841.59084519694</v>
      </c>
      <c r="I66" s="36">
        <f>H66*(1+'Q.1.Input'!H65)</f>
        <v>148887.87093018304</v>
      </c>
      <c r="J66" s="36">
        <f>I66*(1+'Q.1.Input'!I65)</f>
        <v>165360.8249698985</v>
      </c>
      <c r="K66" s="36">
        <f>J66*(1+'Q.1.Input'!J65)</f>
        <v>165379.01466064519</v>
      </c>
      <c r="L66" s="36">
        <f>K66*(1+'Q.1.Input'!K65)</f>
        <v>166339.86673582354</v>
      </c>
      <c r="M66" s="36">
        <f>L66*(1+'Q.1.Input'!L65)</f>
        <v>183106.92530279455</v>
      </c>
      <c r="N66" s="36">
        <f>M66*(1+'Q.1.Input'!M65)</f>
        <v>183716.67136405286</v>
      </c>
      <c r="O66" s="41">
        <f t="shared" si="1"/>
        <v>134391.63793441217</v>
      </c>
      <c r="P66" s="42" t="str">
        <f t="shared" si="2"/>
        <v>No</v>
      </c>
    </row>
    <row r="67" spans="3:16" x14ac:dyDescent="0.35">
      <c r="C67" s="26">
        <f t="shared" si="3"/>
        <v>62</v>
      </c>
      <c r="D67" s="35">
        <v>100000</v>
      </c>
      <c r="E67" s="36">
        <f>D67*(1+'Q.1.Input'!D66)</f>
        <v>100810</v>
      </c>
      <c r="F67" s="36">
        <f>E67*(1+'Q.1.Input'!E66)</f>
        <v>127867.40399999999</v>
      </c>
      <c r="G67" s="36">
        <f>F67*(1+'Q.1.Input'!F66)</f>
        <v>145991.32984296</v>
      </c>
      <c r="H67" s="36">
        <f>G67*(1+'Q.1.Input'!G66)</f>
        <v>141830.57694243564</v>
      </c>
      <c r="I67" s="36">
        <f>H67*(1+'Q.1.Input'!H66)</f>
        <v>146838.61461427304</v>
      </c>
      <c r="J67" s="36">
        <f>I67*(1+'Q.1.Input'!I66)</f>
        <v>148496.42257326818</v>
      </c>
      <c r="K67" s="36">
        <f>J67*(1+'Q.1.Input'!J66)</f>
        <v>157382.44850005253</v>
      </c>
      <c r="L67" s="36">
        <f>K67*(1+'Q.1.Input'!K66)</f>
        <v>158877.58176080303</v>
      </c>
      <c r="M67" s="36">
        <f>L67*(1+'Q.1.Input'!L66)</f>
        <v>170416.86052409015</v>
      </c>
      <c r="N67" s="36">
        <f>M67*(1+'Q.1.Input'!M66)</f>
        <v>184099.63025556935</v>
      </c>
      <c r="O67" s="41">
        <f t="shared" si="1"/>
        <v>134391.63793441217</v>
      </c>
      <c r="P67" s="42" t="str">
        <f t="shared" si="2"/>
        <v>No</v>
      </c>
    </row>
    <row r="68" spans="3:16" x14ac:dyDescent="0.35">
      <c r="C68" s="26">
        <f t="shared" si="3"/>
        <v>63</v>
      </c>
      <c r="D68" s="35">
        <v>100000</v>
      </c>
      <c r="E68" s="36">
        <f>D68*(1+'Q.1.Input'!D67)</f>
        <v>95991</v>
      </c>
      <c r="F68" s="36">
        <f>E68*(1+'Q.1.Input'!E67)</f>
        <v>92571.800579999996</v>
      </c>
      <c r="G68" s="36">
        <f>F68*(1+'Q.1.Input'!F67)</f>
        <v>99650.766170352596</v>
      </c>
      <c r="H68" s="36">
        <f>G68*(1+'Q.1.Input'!G67)</f>
        <v>99763.371536125094</v>
      </c>
      <c r="I68" s="36">
        <f>H68*(1+'Q.1.Input'!H67)</f>
        <v>107281.5392150875</v>
      </c>
      <c r="J68" s="36">
        <f>I68*(1+'Q.1.Input'!I67)</f>
        <v>106178.6849919564</v>
      </c>
      <c r="K68" s="36">
        <f>J68*(1+'Q.1.Input'!J67)</f>
        <v>114877.90465334739</v>
      </c>
      <c r="L68" s="36">
        <f>K68*(1+'Q.1.Input'!K67)</f>
        <v>125594.86437845818</v>
      </c>
      <c r="M68" s="36">
        <f>L68*(1+'Q.1.Input'!L67)</f>
        <v>141394.69831726819</v>
      </c>
      <c r="N68" s="36">
        <f>M68*(1+'Q.1.Input'!M67)</f>
        <v>134928.71876321951</v>
      </c>
      <c r="O68" s="41">
        <f t="shared" si="1"/>
        <v>134391.63793441217</v>
      </c>
      <c r="P68" s="42" t="str">
        <f t="shared" si="2"/>
        <v>No</v>
      </c>
    </row>
    <row r="69" spans="3:16" x14ac:dyDescent="0.35">
      <c r="C69" s="26">
        <f t="shared" si="3"/>
        <v>64</v>
      </c>
      <c r="D69" s="35">
        <v>100000</v>
      </c>
      <c r="E69" s="36">
        <f>D69*(1+'Q.1.Input'!D68)</f>
        <v>96062</v>
      </c>
      <c r="F69" s="36">
        <f>E69*(1+'Q.1.Input'!E68)</f>
        <v>103306.99604</v>
      </c>
      <c r="G69" s="36">
        <f>F69*(1+'Q.1.Input'!F68)</f>
        <v>110043.64525176839</v>
      </c>
      <c r="H69" s="36">
        <f>G69*(1+'Q.1.Input'!G68)</f>
        <v>116229.19855137031</v>
      </c>
      <c r="I69" s="36">
        <f>H69*(1+'Q.1.Input'!H68)</f>
        <v>135524.4078028833</v>
      </c>
      <c r="J69" s="36">
        <f>I69*(1+'Q.1.Input'!I68)</f>
        <v>147107.67893779572</v>
      </c>
      <c r="K69" s="36">
        <f>J69*(1+'Q.1.Input'!J68)</f>
        <v>158123.10193665785</v>
      </c>
      <c r="L69" s="36">
        <f>K69*(1+'Q.1.Input'!K68)</f>
        <v>175309.50188615319</v>
      </c>
      <c r="M69" s="36">
        <f>L69*(1+'Q.1.Input'!L68)</f>
        <v>187248.07896460022</v>
      </c>
      <c r="N69" s="36">
        <f>M69*(1+'Q.1.Input'!M68)</f>
        <v>203265.27963923212</v>
      </c>
      <c r="O69" s="41">
        <f t="shared" si="1"/>
        <v>134391.63793441217</v>
      </c>
      <c r="P69" s="42" t="str">
        <f t="shared" si="2"/>
        <v>No</v>
      </c>
    </row>
    <row r="70" spans="3:16" x14ac:dyDescent="0.35">
      <c r="C70" s="26">
        <f t="shared" si="3"/>
        <v>65</v>
      </c>
      <c r="D70" s="35">
        <v>100000</v>
      </c>
      <c r="E70" s="36">
        <f>D70*(1+'Q.1.Input'!D69)</f>
        <v>107990.99999999999</v>
      </c>
      <c r="F70" s="36">
        <f>E70*(1+'Q.1.Input'!E69)</f>
        <v>123587.06021999998</v>
      </c>
      <c r="G70" s="36">
        <f>F70*(1+'Q.1.Input'!F69)</f>
        <v>140953.51392211439</v>
      </c>
      <c r="H70" s="36">
        <f>G70*(1+'Q.1.Input'!G69)</f>
        <v>139558.07413428545</v>
      </c>
      <c r="I70" s="36">
        <f>H70*(1+'Q.1.Input'!H69)</f>
        <v>142519.49646741498</v>
      </c>
      <c r="J70" s="36">
        <f>I70*(1+'Q.1.Input'!I69)</f>
        <v>155477.36908623236</v>
      </c>
      <c r="K70" s="36">
        <f>J70*(1+'Q.1.Input'!J69)</f>
        <v>164319.36706616639</v>
      </c>
      <c r="L70" s="36">
        <f>K70*(1+'Q.1.Input'!K69)</f>
        <v>189902.24932469783</v>
      </c>
      <c r="M70" s="36">
        <f>L70*(1+'Q.1.Input'!L69)</f>
        <v>202912.45242593289</v>
      </c>
      <c r="N70" s="36">
        <f>M70*(1+'Q.1.Input'!M69)</f>
        <v>215527.51959325315</v>
      </c>
      <c r="O70" s="41">
        <f t="shared" si="1"/>
        <v>134391.63793441217</v>
      </c>
      <c r="P70" s="42" t="str">
        <f t="shared" si="2"/>
        <v>No</v>
      </c>
    </row>
    <row r="71" spans="3:16" x14ac:dyDescent="0.35">
      <c r="C71" s="26">
        <f t="shared" si="3"/>
        <v>66</v>
      </c>
      <c r="D71" s="35">
        <v>100000</v>
      </c>
      <c r="E71" s="36">
        <f>D71*(1+'Q.1.Input'!D70)</f>
        <v>109788</v>
      </c>
      <c r="F71" s="36">
        <f>E71*(1+'Q.1.Input'!E70)</f>
        <v>121639.6146</v>
      </c>
      <c r="G71" s="36">
        <f>F71*(1+'Q.1.Input'!F70)</f>
        <v>136975.93720876801</v>
      </c>
      <c r="H71" s="36">
        <f>G71*(1+'Q.1.Input'!G70)</f>
        <v>145215.03983187539</v>
      </c>
      <c r="I71" s="36">
        <f>H71*(1+'Q.1.Input'!H70)</f>
        <v>145111.93715359474</v>
      </c>
      <c r="J71" s="36">
        <f>I71*(1+'Q.1.Input'!I70)</f>
        <v>156526.44213009649</v>
      </c>
      <c r="K71" s="36">
        <f>J71*(1+'Q.1.Input'!J70)</f>
        <v>149576.6680995202</v>
      </c>
      <c r="L71" s="36">
        <f>K71*(1+'Q.1.Input'!K70)</f>
        <v>152239.13279169166</v>
      </c>
      <c r="M71" s="36">
        <f>L71*(1+'Q.1.Input'!L70)</f>
        <v>160603.15074726721</v>
      </c>
      <c r="N71" s="36">
        <f>M71*(1+'Q.1.Input'!M70)</f>
        <v>161624.58678601982</v>
      </c>
      <c r="O71" s="41">
        <f t="shared" ref="O71:O105" si="4">D71*(1+$B$1)^10</f>
        <v>134391.63793441217</v>
      </c>
      <c r="P71" s="42" t="str">
        <f t="shared" ref="P71:P105" si="5">IF(N71&lt;O71,"Yes","No")</f>
        <v>No</v>
      </c>
    </row>
    <row r="72" spans="3:16" x14ac:dyDescent="0.35">
      <c r="C72" s="26">
        <f t="shared" ref="C72:C105" si="6">C71+1</f>
        <v>67</v>
      </c>
      <c r="D72" s="35">
        <v>100000</v>
      </c>
      <c r="E72" s="36">
        <f>D72*(1+'Q.1.Input'!D71)</f>
        <v>107613</v>
      </c>
      <c r="F72" s="36">
        <f>E72*(1+'Q.1.Input'!E71)</f>
        <v>113672.68803</v>
      </c>
      <c r="G72" s="36">
        <f>F72*(1+'Q.1.Input'!F71)</f>
        <v>128688.85011876299</v>
      </c>
      <c r="H72" s="36">
        <f>G72*(1+'Q.1.Input'!G71)</f>
        <v>141851.14570891004</v>
      </c>
      <c r="I72" s="36">
        <f>H72*(1+'Q.1.Input'!H71)</f>
        <v>155222.03470343191</v>
      </c>
      <c r="J72" s="36">
        <f>I72*(1+'Q.1.Input'!I71)</f>
        <v>163908.25976543597</v>
      </c>
      <c r="K72" s="36">
        <f>J72*(1+'Q.1.Input'!J71)</f>
        <v>157905.9392928257</v>
      </c>
      <c r="L72" s="36">
        <f>K72*(1+'Q.1.Input'!K71)</f>
        <v>167345.55634375082</v>
      </c>
      <c r="M72" s="36">
        <f>L72*(1+'Q.1.Input'!L71)</f>
        <v>166970.70229754082</v>
      </c>
      <c r="N72" s="36">
        <f>M72*(1+'Q.1.Input'!M71)</f>
        <v>164414.38084536546</v>
      </c>
      <c r="O72" s="41">
        <f t="shared" si="4"/>
        <v>134391.63793441217</v>
      </c>
      <c r="P72" s="42" t="str">
        <f t="shared" si="5"/>
        <v>No</v>
      </c>
    </row>
    <row r="73" spans="3:16" x14ac:dyDescent="0.35">
      <c r="C73" s="26">
        <f t="shared" si="6"/>
        <v>68</v>
      </c>
      <c r="D73" s="35">
        <v>100000</v>
      </c>
      <c r="E73" s="36">
        <f>D73*(1+'Q.1.Input'!D72)</f>
        <v>105073</v>
      </c>
      <c r="F73" s="36">
        <f>E73*(1+'Q.1.Input'!E72)</f>
        <v>116102.51281</v>
      </c>
      <c r="G73" s="36">
        <f>F73*(1+'Q.1.Input'!F72)</f>
        <v>125814.48800655649</v>
      </c>
      <c r="H73" s="36">
        <f>G73*(1+'Q.1.Input'!G72)</f>
        <v>135892.22849588169</v>
      </c>
      <c r="I73" s="36">
        <f>H73*(1+'Q.1.Input'!H72)</f>
        <v>147790.9520229811</v>
      </c>
      <c r="J73" s="36">
        <f>I73*(1+'Q.1.Input'!I72)</f>
        <v>153559.23288043804</v>
      </c>
      <c r="K73" s="36">
        <f>J73*(1+'Q.1.Input'!J72)</f>
        <v>161731.65525433497</v>
      </c>
      <c r="L73" s="36">
        <f>K73*(1+'Q.1.Input'!K72)</f>
        <v>163145.18992125784</v>
      </c>
      <c r="M73" s="36">
        <f>L73*(1+'Q.1.Input'!L72)</f>
        <v>161401.16784099961</v>
      </c>
      <c r="N73" s="36">
        <f>M73*(1+'Q.1.Input'!M72)</f>
        <v>171663.05409233036</v>
      </c>
      <c r="O73" s="41">
        <f t="shared" si="4"/>
        <v>134391.63793441217</v>
      </c>
      <c r="P73" s="42" t="str">
        <f t="shared" si="5"/>
        <v>No</v>
      </c>
    </row>
    <row r="74" spans="3:16" x14ac:dyDescent="0.35">
      <c r="C74" s="26">
        <f t="shared" si="6"/>
        <v>69</v>
      </c>
      <c r="D74" s="35">
        <v>100000</v>
      </c>
      <c r="E74" s="36">
        <f>D74*(1+'Q.1.Input'!D73)</f>
        <v>108715.99999999999</v>
      </c>
      <c r="F74" s="36">
        <f>E74*(1+'Q.1.Input'!E73)</f>
        <v>112018.79208</v>
      </c>
      <c r="G74" s="36">
        <f>F74*(1+'Q.1.Input'!F73)</f>
        <v>114581.78204279039</v>
      </c>
      <c r="H74" s="36">
        <f>G74*(1+'Q.1.Input'!G73)</f>
        <v>117206.85066939073</v>
      </c>
      <c r="I74" s="36">
        <f>H74*(1+'Q.1.Input'!H73)</f>
        <v>132087.43243037656</v>
      </c>
      <c r="J74" s="36">
        <f>I74*(1+'Q.1.Input'!I73)</f>
        <v>149709.21679091311</v>
      </c>
      <c r="K74" s="36">
        <f>J74*(1+'Q.1.Input'!J73)</f>
        <v>167618.93039561002</v>
      </c>
      <c r="L74" s="36">
        <f>K74*(1+'Q.1.Input'!K73)</f>
        <v>183834.38572208135</v>
      </c>
      <c r="M74" s="36">
        <f>L74*(1+'Q.1.Input'!L73)</f>
        <v>196248.72178989352</v>
      </c>
      <c r="N74" s="36">
        <f>M74*(1+'Q.1.Input'!M73)</f>
        <v>216499.62739139266</v>
      </c>
      <c r="O74" s="41">
        <f t="shared" si="4"/>
        <v>134391.63793441217</v>
      </c>
      <c r="P74" s="42" t="str">
        <f t="shared" si="5"/>
        <v>No</v>
      </c>
    </row>
    <row r="75" spans="3:16" x14ac:dyDescent="0.35">
      <c r="C75" s="26">
        <f t="shared" si="6"/>
        <v>70</v>
      </c>
      <c r="D75" s="35">
        <v>100000</v>
      </c>
      <c r="E75" s="36">
        <f>D75*(1+'Q.1.Input'!D74)</f>
        <v>101922</v>
      </c>
      <c r="F75" s="36">
        <f>E75*(1+'Q.1.Input'!E74)</f>
        <v>101424.62063999999</v>
      </c>
      <c r="G75" s="36">
        <f>F75*(1+'Q.1.Input'!F74)</f>
        <v>106608.43300091039</v>
      </c>
      <c r="H75" s="36">
        <f>G75*(1+'Q.1.Input'!G74)</f>
        <v>113105.15090798587</v>
      </c>
      <c r="I75" s="36">
        <f>H75*(1+'Q.1.Input'!H74)</f>
        <v>120376.68105986028</v>
      </c>
      <c r="J75" s="36">
        <f>I75*(1+'Q.1.Input'!I74)</f>
        <v>118359.16788529702</v>
      </c>
      <c r="K75" s="36">
        <f>J75*(1+'Q.1.Input'!J74)</f>
        <v>133159.9818293534</v>
      </c>
      <c r="L75" s="36">
        <f>K75*(1+'Q.1.Input'!K74)</f>
        <v>130074.66505036729</v>
      </c>
      <c r="M75" s="36">
        <f>L75*(1+'Q.1.Input'!L74)</f>
        <v>136685.05952822696</v>
      </c>
      <c r="N75" s="36">
        <f>M75*(1+'Q.1.Input'!M74)</f>
        <v>137306.9765490804</v>
      </c>
      <c r="O75" s="41">
        <f t="shared" si="4"/>
        <v>134391.63793441217</v>
      </c>
      <c r="P75" s="42" t="str">
        <f t="shared" si="5"/>
        <v>No</v>
      </c>
    </row>
    <row r="76" spans="3:16" x14ac:dyDescent="0.35">
      <c r="C76" s="26">
        <f t="shared" si="6"/>
        <v>71</v>
      </c>
      <c r="D76" s="35">
        <v>100000</v>
      </c>
      <c r="E76" s="36">
        <f>D76*(1+'Q.1.Input'!D75)</f>
        <v>103306.00000000001</v>
      </c>
      <c r="F76" s="36">
        <f>E76*(1+'Q.1.Input'!E75)</f>
        <v>120013.67938000002</v>
      </c>
      <c r="G76" s="36">
        <f>F76*(1+'Q.1.Input'!F75)</f>
        <v>124925.83927702341</v>
      </c>
      <c r="H76" s="36">
        <f>G76*(1+'Q.1.Input'!G75)</f>
        <v>159267.95249427712</v>
      </c>
      <c r="I76" s="36">
        <f>H76*(1+'Q.1.Input'!H75)</f>
        <v>161078.82911413707</v>
      </c>
      <c r="J76" s="36">
        <f>I76*(1+'Q.1.Input'!I75)</f>
        <v>167554.19804452537</v>
      </c>
      <c r="K76" s="36">
        <f>J76*(1+'Q.1.Input'!J75)</f>
        <v>161765.20050208701</v>
      </c>
      <c r="L76" s="36">
        <f>K76*(1+'Q.1.Input'!K75)</f>
        <v>164461.82639445679</v>
      </c>
      <c r="M76" s="36">
        <f>L76*(1+'Q.1.Input'!L75)</f>
        <v>170382.45214465723</v>
      </c>
      <c r="N76" s="36">
        <f>M76*(1+'Q.1.Input'!M75)</f>
        <v>181034.76305274118</v>
      </c>
      <c r="O76" s="41">
        <f t="shared" si="4"/>
        <v>134391.63793441217</v>
      </c>
      <c r="P76" s="42" t="str">
        <f t="shared" si="5"/>
        <v>No</v>
      </c>
    </row>
    <row r="77" spans="3:16" x14ac:dyDescent="0.35">
      <c r="C77" s="26">
        <f t="shared" si="6"/>
        <v>72</v>
      </c>
      <c r="D77" s="35">
        <v>100000</v>
      </c>
      <c r="E77" s="36">
        <f>D77*(1+'Q.1.Input'!D76)</f>
        <v>96505</v>
      </c>
      <c r="F77" s="36">
        <f>E77*(1+'Q.1.Input'!E76)</f>
        <v>102405.31569999999</v>
      </c>
      <c r="G77" s="36">
        <f>F77*(1+'Q.1.Input'!F76)</f>
        <v>103391.47889019099</v>
      </c>
      <c r="H77" s="36">
        <f>G77*(1+'Q.1.Input'!G76)</f>
        <v>99544.281960686989</v>
      </c>
      <c r="I77" s="36">
        <f>H77*(1+'Q.1.Input'!H76)</f>
        <v>112410.38040410579</v>
      </c>
      <c r="J77" s="36">
        <f>I77*(1+'Q.1.Input'!I76)</f>
        <v>122565.53416981272</v>
      </c>
      <c r="K77" s="36">
        <f>J77*(1+'Q.1.Input'!J76)</f>
        <v>139662.20053115988</v>
      </c>
      <c r="L77" s="36">
        <f>K77*(1+'Q.1.Input'!K76)</f>
        <v>148699.74152753124</v>
      </c>
      <c r="M77" s="36">
        <f>L77*(1+'Q.1.Input'!L76)</f>
        <v>168166.02469090038</v>
      </c>
      <c r="N77" s="36">
        <f>M77*(1+'Q.1.Input'!M76)</f>
        <v>169642.52238768648</v>
      </c>
      <c r="O77" s="41">
        <f t="shared" si="4"/>
        <v>134391.63793441217</v>
      </c>
      <c r="P77" s="42" t="str">
        <f t="shared" si="5"/>
        <v>No</v>
      </c>
    </row>
    <row r="78" spans="3:16" x14ac:dyDescent="0.35">
      <c r="C78" s="26">
        <f t="shared" si="6"/>
        <v>73</v>
      </c>
      <c r="D78" s="35">
        <v>100000</v>
      </c>
      <c r="E78" s="36">
        <f>D78*(1+'Q.1.Input'!D77)</f>
        <v>112393.00000000001</v>
      </c>
      <c r="F78" s="36">
        <f>E78*(1+'Q.1.Input'!E77)</f>
        <v>113352.83622000001</v>
      </c>
      <c r="G78" s="36">
        <f>F78*(1+'Q.1.Input'!F77)</f>
        <v>128486.57338373222</v>
      </c>
      <c r="H78" s="36">
        <f>G78*(1+'Q.1.Input'!G77)</f>
        <v>144750.40384264503</v>
      </c>
      <c r="I78" s="36">
        <f>H78*(1+'Q.1.Input'!H77)</f>
        <v>140688.70751082042</v>
      </c>
      <c r="J78" s="36">
        <f>I78*(1+'Q.1.Input'!I77)</f>
        <v>147936.98972177788</v>
      </c>
      <c r="K78" s="36">
        <f>J78*(1+'Q.1.Input'!J77)</f>
        <v>175021.29380004096</v>
      </c>
      <c r="L78" s="36">
        <f>K78*(1+'Q.1.Input'!K77)</f>
        <v>188221.39977844007</v>
      </c>
      <c r="M78" s="36">
        <f>L78*(1+'Q.1.Input'!L77)</f>
        <v>179292.17657295088</v>
      </c>
      <c r="N78" s="36">
        <f>M78*(1+'Q.1.Input'!M77)</f>
        <v>176118.70504760963</v>
      </c>
      <c r="O78" s="41">
        <f t="shared" si="4"/>
        <v>134391.63793441217</v>
      </c>
      <c r="P78" s="42" t="str">
        <f t="shared" si="5"/>
        <v>No</v>
      </c>
    </row>
    <row r="79" spans="3:16" x14ac:dyDescent="0.35">
      <c r="C79" s="26">
        <f t="shared" si="6"/>
        <v>74</v>
      </c>
      <c r="D79" s="35">
        <v>100000</v>
      </c>
      <c r="E79" s="36">
        <f>D79*(1+'Q.1.Input'!D78)</f>
        <v>97199</v>
      </c>
      <c r="F79" s="36">
        <f>E79*(1+'Q.1.Input'!E78)</f>
        <v>105188.75780000001</v>
      </c>
      <c r="G79" s="36">
        <f>F79*(1+'Q.1.Input'!F78)</f>
        <v>114203.43434346002</v>
      </c>
      <c r="H79" s="36">
        <f>G79*(1+'Q.1.Input'!G78)</f>
        <v>118852.65615558227</v>
      </c>
      <c r="I79" s="36">
        <f>H79*(1+'Q.1.Input'!H78)</f>
        <v>138037.85191221637</v>
      </c>
      <c r="J79" s="36">
        <f>I79*(1+'Q.1.Input'!I78)</f>
        <v>153263.42697813385</v>
      </c>
      <c r="K79" s="36">
        <f>J79*(1+'Q.1.Input'!J78)</f>
        <v>172036.66414868546</v>
      </c>
      <c r="L79" s="36">
        <f>K79*(1+'Q.1.Input'!K78)</f>
        <v>189279.89899630821</v>
      </c>
      <c r="M79" s="36">
        <f>L79*(1+'Q.1.Input'!L78)</f>
        <v>212016.20046374475</v>
      </c>
      <c r="N79" s="36">
        <f>M79*(1+'Q.1.Input'!M78)</f>
        <v>206126.39041486193</v>
      </c>
      <c r="O79" s="41">
        <f t="shared" si="4"/>
        <v>134391.63793441217</v>
      </c>
      <c r="P79" s="42" t="str">
        <f t="shared" si="5"/>
        <v>No</v>
      </c>
    </row>
    <row r="80" spans="3:16" x14ac:dyDescent="0.35">
      <c r="C80" s="26">
        <f t="shared" si="6"/>
        <v>75</v>
      </c>
      <c r="D80" s="35">
        <v>100000</v>
      </c>
      <c r="E80" s="36">
        <f>D80*(1+'Q.1.Input'!D79)</f>
        <v>106847</v>
      </c>
      <c r="F80" s="36">
        <f>E80*(1+'Q.1.Input'!E79)</f>
        <v>124252.3763</v>
      </c>
      <c r="G80" s="36">
        <f>F80*(1+'Q.1.Input'!F79)</f>
        <v>131473.92441055601</v>
      </c>
      <c r="H80" s="36">
        <f>G80*(1+'Q.1.Input'!G79)</f>
        <v>143606.33815516211</v>
      </c>
      <c r="I80" s="36">
        <f>H80*(1+'Q.1.Input'!H79)</f>
        <v>142155.91413979497</v>
      </c>
      <c r="J80" s="36">
        <f>I80*(1+'Q.1.Input'!I79)</f>
        <v>145476.67629410059</v>
      </c>
      <c r="K80" s="36">
        <f>J80*(1+'Q.1.Input'!J79)</f>
        <v>162119.20806214571</v>
      </c>
      <c r="L80" s="36">
        <f>K80*(1+'Q.1.Input'!K79)</f>
        <v>163082.19615803487</v>
      </c>
      <c r="M80" s="36">
        <f>L80*(1+'Q.1.Input'!L79)</f>
        <v>169680.50181458896</v>
      </c>
      <c r="N80" s="36">
        <f>M80*(1+'Q.1.Input'!M79)</f>
        <v>179150.37062086115</v>
      </c>
      <c r="O80" s="41">
        <f t="shared" si="4"/>
        <v>134391.63793441217</v>
      </c>
      <c r="P80" s="42" t="str">
        <f t="shared" si="5"/>
        <v>No</v>
      </c>
    </row>
    <row r="81" spans="3:16" x14ac:dyDescent="0.35">
      <c r="C81" s="26">
        <f t="shared" si="6"/>
        <v>76</v>
      </c>
      <c r="D81" s="35">
        <v>100000</v>
      </c>
      <c r="E81" s="36">
        <f>D81*(1+'Q.1.Input'!D80)</f>
        <v>101513.00000000001</v>
      </c>
      <c r="F81" s="36">
        <f>E81*(1+'Q.1.Input'!E80)</f>
        <v>106892.17387000003</v>
      </c>
      <c r="G81" s="36">
        <f>F81*(1+'Q.1.Input'!F80)</f>
        <v>112058.27263313712</v>
      </c>
      <c r="H81" s="36">
        <f>G81*(1+'Q.1.Input'!G80)</f>
        <v>109362.15059358385</v>
      </c>
      <c r="I81" s="36">
        <f>H81*(1+'Q.1.Input'!H80)</f>
        <v>114294.38358535447</v>
      </c>
      <c r="J81" s="36">
        <f>I81*(1+'Q.1.Input'!I80)</f>
        <v>123107.62350362116</v>
      </c>
      <c r="K81" s="36">
        <f>J81*(1+'Q.1.Input'!J80)</f>
        <v>118626.50600808935</v>
      </c>
      <c r="L81" s="36">
        <f>K81*(1+'Q.1.Input'!K80)</f>
        <v>114297.82480385416</v>
      </c>
      <c r="M81" s="36">
        <f>L81*(1+'Q.1.Input'!L80)</f>
        <v>126445.39762400778</v>
      </c>
      <c r="N81" s="36">
        <f>M81*(1+'Q.1.Input'!M80)</f>
        <v>132999.06258286009</v>
      </c>
      <c r="O81" s="41">
        <f t="shared" si="4"/>
        <v>134391.63793441217</v>
      </c>
      <c r="P81" s="42" t="str">
        <f t="shared" si="5"/>
        <v>Yes</v>
      </c>
    </row>
    <row r="82" spans="3:16" x14ac:dyDescent="0.35">
      <c r="C82" s="26">
        <f t="shared" si="6"/>
        <v>77</v>
      </c>
      <c r="D82" s="35">
        <v>100000</v>
      </c>
      <c r="E82" s="36">
        <f>D82*(1+'Q.1.Input'!D81)</f>
        <v>110969.99999999999</v>
      </c>
      <c r="F82" s="36">
        <f>E82*(1+'Q.1.Input'!E81)</f>
        <v>119407.04909999999</v>
      </c>
      <c r="G82" s="36">
        <f>F82*(1+'Q.1.Input'!F81)</f>
        <v>130300.55418939298</v>
      </c>
      <c r="H82" s="36">
        <f>G82*(1+'Q.1.Input'!G81)</f>
        <v>143068.70549441161</v>
      </c>
      <c r="I82" s="36">
        <f>H82*(1+'Q.1.Input'!H81)</f>
        <v>167566.3599362197</v>
      </c>
      <c r="J82" s="36">
        <f>I82*(1+'Q.1.Input'!I81)</f>
        <v>184131.97027951438</v>
      </c>
      <c r="K82" s="36">
        <f>J82*(1+'Q.1.Input'!J81)</f>
        <v>200860.35977940829</v>
      </c>
      <c r="L82" s="36">
        <f>K82*(1+'Q.1.Input'!K81)</f>
        <v>207888.4637680898</v>
      </c>
      <c r="M82" s="36">
        <f>L82*(1+'Q.1.Input'!L81)</f>
        <v>229718.83134837693</v>
      </c>
      <c r="N82" s="36">
        <f>M82*(1+'Q.1.Input'!M81)</f>
        <v>243965.99326860326</v>
      </c>
      <c r="O82" s="41">
        <f t="shared" si="4"/>
        <v>134391.63793441217</v>
      </c>
      <c r="P82" s="42" t="str">
        <f t="shared" si="5"/>
        <v>No</v>
      </c>
    </row>
    <row r="83" spans="3:16" x14ac:dyDescent="0.35">
      <c r="C83" s="26">
        <f t="shared" si="6"/>
        <v>78</v>
      </c>
      <c r="D83" s="35">
        <v>100000</v>
      </c>
      <c r="E83" s="36">
        <f>D83*(1+'Q.1.Input'!D82)</f>
        <v>104240</v>
      </c>
      <c r="F83" s="36">
        <f>E83*(1+'Q.1.Input'!E82)</f>
        <v>110516.29040000001</v>
      </c>
      <c r="G83" s="36">
        <f>F83*(1+'Q.1.Input'!F82)</f>
        <v>120180.93999548002</v>
      </c>
      <c r="H83" s="36">
        <f>G83*(1+'Q.1.Input'!G82)</f>
        <v>115307.60287866331</v>
      </c>
      <c r="I83" s="36">
        <f>H83*(1+'Q.1.Input'!H82)</f>
        <v>124541.43571718666</v>
      </c>
      <c r="J83" s="36">
        <f>I83*(1+'Q.1.Input'!I82)</f>
        <v>134412.58991213088</v>
      </c>
      <c r="K83" s="36">
        <f>J83*(1+'Q.1.Input'!J82)</f>
        <v>159124.34456747616</v>
      </c>
      <c r="L83" s="36">
        <f>K83*(1+'Q.1.Input'!K82)</f>
        <v>155730.2222978519</v>
      </c>
      <c r="M83" s="36">
        <f>L83*(1+'Q.1.Input'!L82)</f>
        <v>161180.7800782767</v>
      </c>
      <c r="N83" s="36">
        <f>M83*(1+'Q.1.Input'!M82)</f>
        <v>156969.12629483134</v>
      </c>
      <c r="O83" s="41">
        <f t="shared" si="4"/>
        <v>134391.63793441217</v>
      </c>
      <c r="P83" s="42" t="str">
        <f t="shared" si="5"/>
        <v>No</v>
      </c>
    </row>
    <row r="84" spans="3:16" x14ac:dyDescent="0.35">
      <c r="C84" s="26">
        <f t="shared" si="6"/>
        <v>79</v>
      </c>
      <c r="D84" s="35">
        <v>100000</v>
      </c>
      <c r="E84" s="36">
        <f>D84*(1+'Q.1.Input'!D83)</f>
        <v>110026</v>
      </c>
      <c r="F84" s="36">
        <f>E84*(1+'Q.1.Input'!E83)</f>
        <v>128660.00335999999</v>
      </c>
      <c r="G84" s="36">
        <f>F84*(1+'Q.1.Input'!F83)</f>
        <v>148465.92427723837</v>
      </c>
      <c r="H84" s="36">
        <f>G84*(1+'Q.1.Input'!G83)</f>
        <v>156236.63075390903</v>
      </c>
      <c r="I84" s="36">
        <f>H84*(1+'Q.1.Input'!H83)</f>
        <v>170474.47491451274</v>
      </c>
      <c r="J84" s="36">
        <f>I84*(1+'Q.1.Input'!I83)</f>
        <v>169380.02878556156</v>
      </c>
      <c r="K84" s="36">
        <f>J84*(1+'Q.1.Input'!J83)</f>
        <v>190689.73020707307</v>
      </c>
      <c r="L84" s="36">
        <f>K84*(1+'Q.1.Input'!K83)</f>
        <v>183500.72737826643</v>
      </c>
      <c r="M84" s="36">
        <f>L84*(1+'Q.1.Input'!L83)</f>
        <v>188051.54541724743</v>
      </c>
      <c r="N84" s="36">
        <f>M84*(1+'Q.1.Input'!M83)</f>
        <v>216827.19289699462</v>
      </c>
      <c r="O84" s="41">
        <f t="shared" si="4"/>
        <v>134391.63793441217</v>
      </c>
      <c r="P84" s="42" t="str">
        <f t="shared" si="5"/>
        <v>No</v>
      </c>
    </row>
    <row r="85" spans="3:16" x14ac:dyDescent="0.35">
      <c r="C85" s="26">
        <f t="shared" si="6"/>
        <v>80</v>
      </c>
      <c r="D85" s="35">
        <v>100000</v>
      </c>
      <c r="E85" s="36">
        <f>D85*(1+'Q.1.Input'!D84)</f>
        <v>109951</v>
      </c>
      <c r="F85" s="36">
        <f>E85*(1+'Q.1.Input'!E84)</f>
        <v>123273.76267</v>
      </c>
      <c r="G85" s="36">
        <f>F85*(1+'Q.1.Input'!F84)</f>
        <v>126725.42802476</v>
      </c>
      <c r="H85" s="36">
        <f>G85*(1+'Q.1.Input'!G84)</f>
        <v>137906.41253938456</v>
      </c>
      <c r="I85" s="36">
        <f>H85*(1+'Q.1.Input'!H84)</f>
        <v>138415.28720165489</v>
      </c>
      <c r="J85" s="36">
        <f>I85*(1+'Q.1.Input'!I84)</f>
        <v>141751.09562321479</v>
      </c>
      <c r="K85" s="36">
        <f>J85*(1+'Q.1.Input'!J84)</f>
        <v>152236.42416646398</v>
      </c>
      <c r="L85" s="36">
        <f>K85*(1+'Q.1.Input'!K84)</f>
        <v>161031.12239056063</v>
      </c>
      <c r="M85" s="36">
        <f>L85*(1+'Q.1.Input'!L84)</f>
        <v>155135.77299984221</v>
      </c>
      <c r="N85" s="36">
        <f>M85*(1+'Q.1.Input'!M84)</f>
        <v>162571.43059972467</v>
      </c>
      <c r="O85" s="41">
        <f t="shared" si="4"/>
        <v>134391.63793441217</v>
      </c>
      <c r="P85" s="42" t="str">
        <f t="shared" si="5"/>
        <v>No</v>
      </c>
    </row>
    <row r="86" spans="3:16" x14ac:dyDescent="0.35">
      <c r="C86" s="26">
        <f t="shared" si="6"/>
        <v>81</v>
      </c>
      <c r="D86" s="35">
        <v>100000</v>
      </c>
      <c r="E86" s="36">
        <f>D86*(1+'Q.1.Input'!D85)</f>
        <v>98533</v>
      </c>
      <c r="F86" s="36">
        <f>E86*(1+'Q.1.Input'!E85)</f>
        <v>105703.24641000001</v>
      </c>
      <c r="G86" s="36">
        <f>F86*(1+'Q.1.Input'!F85)</f>
        <v>111673.36576723681</v>
      </c>
      <c r="H86" s="36">
        <f>G86*(1+'Q.1.Input'!G85)</f>
        <v>115602.03477492821</v>
      </c>
      <c r="I86" s="36">
        <f>H86*(1+'Q.1.Input'!H85)</f>
        <v>122975.13255287312</v>
      </c>
      <c r="J86" s="36">
        <f>I86*(1+'Q.1.Input'!I85)</f>
        <v>123280.11088160425</v>
      </c>
      <c r="K86" s="36">
        <f>J86*(1+'Q.1.Input'!J85)</f>
        <v>150336.39681678996</v>
      </c>
      <c r="L86" s="36">
        <f>K86*(1+'Q.1.Input'!K85)</f>
        <v>158863.47724423831</v>
      </c>
      <c r="M86" s="36">
        <f>L86*(1+'Q.1.Input'!L85)</f>
        <v>176171.65308999809</v>
      </c>
      <c r="N86" s="36">
        <f>M86*(1+'Q.1.Input'!M85)</f>
        <v>196422.58461269335</v>
      </c>
      <c r="O86" s="41">
        <f t="shared" si="4"/>
        <v>134391.63793441217</v>
      </c>
      <c r="P86" s="42" t="str">
        <f t="shared" si="5"/>
        <v>No</v>
      </c>
    </row>
    <row r="87" spans="3:16" x14ac:dyDescent="0.35">
      <c r="C87" s="26">
        <f t="shared" si="6"/>
        <v>82</v>
      </c>
      <c r="D87" s="35">
        <v>100000</v>
      </c>
      <c r="E87" s="36">
        <f>D87*(1+'Q.1.Input'!D86)</f>
        <v>106388</v>
      </c>
      <c r="F87" s="36">
        <f>E87*(1+'Q.1.Input'!E86)</f>
        <v>119249.24531999999</v>
      </c>
      <c r="G87" s="36">
        <f>F87*(1+'Q.1.Input'!F86)</f>
        <v>124181.3941064352</v>
      </c>
      <c r="H87" s="36">
        <f>G87*(1+'Q.1.Input'!G86)</f>
        <v>148406.70046871857</v>
      </c>
      <c r="I87" s="36">
        <f>H87*(1+'Q.1.Input'!H86)</f>
        <v>168321.39560461591</v>
      </c>
      <c r="J87" s="36">
        <f>I87*(1+'Q.1.Input'!I86)</f>
        <v>183185.85805045953</v>
      </c>
      <c r="K87" s="36">
        <f>J87*(1+'Q.1.Input'!J86)</f>
        <v>208511.30292593557</v>
      </c>
      <c r="L87" s="36">
        <f>K87*(1+'Q.1.Input'!K86)</f>
        <v>223209.26466918475</v>
      </c>
      <c r="M87" s="36">
        <f>L87*(1+'Q.1.Input'!L86)</f>
        <v>221524.03472093242</v>
      </c>
      <c r="N87" s="36">
        <f>M87*(1+'Q.1.Input'!M86)</f>
        <v>247351.52192904594</v>
      </c>
      <c r="O87" s="41">
        <f t="shared" si="4"/>
        <v>134391.63793441217</v>
      </c>
      <c r="P87" s="42" t="str">
        <f t="shared" si="5"/>
        <v>No</v>
      </c>
    </row>
    <row r="88" spans="3:16" x14ac:dyDescent="0.35">
      <c r="C88" s="26">
        <f t="shared" si="6"/>
        <v>83</v>
      </c>
      <c r="D88" s="35">
        <v>100000</v>
      </c>
      <c r="E88" s="36">
        <f>D88*(1+'Q.1.Input'!D87)</f>
        <v>105654</v>
      </c>
      <c r="F88" s="36">
        <f>E88*(1+'Q.1.Input'!E87)</f>
        <v>117659.46401999998</v>
      </c>
      <c r="G88" s="36">
        <f>F88*(1+'Q.1.Input'!F87)</f>
        <v>154198.610571411</v>
      </c>
      <c r="H88" s="36">
        <f>G88*(1+'Q.1.Input'!G87)</f>
        <v>152975.81558957972</v>
      </c>
      <c r="I88" s="36">
        <f>H88*(1+'Q.1.Input'!H87)</f>
        <v>166335.19356501772</v>
      </c>
      <c r="J88" s="36">
        <f>I88*(1+'Q.1.Input'!I87)</f>
        <v>174785.02139812062</v>
      </c>
      <c r="K88" s="36">
        <f>J88*(1+'Q.1.Input'!J87)</f>
        <v>186770.03031538974</v>
      </c>
      <c r="L88" s="36">
        <f>K88*(1+'Q.1.Input'!K87)</f>
        <v>198446.8926107079</v>
      </c>
      <c r="M88" s="36">
        <f>L88*(1+'Q.1.Input'!L87)</f>
        <v>209069.75477215913</v>
      </c>
      <c r="N88" s="36">
        <f>M88*(1+'Q.1.Input'!M87)</f>
        <v>235368.63922494903</v>
      </c>
      <c r="O88" s="41">
        <f t="shared" si="4"/>
        <v>134391.63793441217</v>
      </c>
      <c r="P88" s="42" t="str">
        <f t="shared" si="5"/>
        <v>No</v>
      </c>
    </row>
    <row r="89" spans="3:16" x14ac:dyDescent="0.35">
      <c r="C89" s="26">
        <f t="shared" si="6"/>
        <v>84</v>
      </c>
      <c r="D89" s="35">
        <v>100000</v>
      </c>
      <c r="E89" s="36">
        <f>D89*(1+'Q.1.Input'!D88)</f>
        <v>113297.99999999999</v>
      </c>
      <c r="F89" s="36">
        <f>E89*(1+'Q.1.Input'!E88)</f>
        <v>127507.83515999999</v>
      </c>
      <c r="G89" s="36">
        <f>F89*(1+'Q.1.Input'!F88)</f>
        <v>131335.62037150317</v>
      </c>
      <c r="H89" s="36">
        <f>G89*(1+'Q.1.Input'!G88)</f>
        <v>138712.74216777051</v>
      </c>
      <c r="I89" s="36">
        <f>H89*(1+'Q.1.Input'!H88)</f>
        <v>146034.00069938545</v>
      </c>
      <c r="J89" s="36">
        <f>I89*(1+'Q.1.Input'!I88)</f>
        <v>153449.60725490024</v>
      </c>
      <c r="K89" s="36">
        <f>J89*(1+'Q.1.Input'!J88)</f>
        <v>158186.59663085901</v>
      </c>
      <c r="L89" s="36">
        <f>K89*(1+'Q.1.Input'!K88)</f>
        <v>187235.98323614997</v>
      </c>
      <c r="M89" s="36">
        <f>L89*(1+'Q.1.Input'!L88)</f>
        <v>197908.4342806105</v>
      </c>
      <c r="N89" s="36">
        <f>M89*(1+'Q.1.Input'!M88)</f>
        <v>208431.22573131055</v>
      </c>
      <c r="O89" s="41">
        <f t="shared" si="4"/>
        <v>134391.63793441217</v>
      </c>
      <c r="P89" s="42" t="str">
        <f t="shared" si="5"/>
        <v>No</v>
      </c>
    </row>
    <row r="90" spans="3:16" x14ac:dyDescent="0.35">
      <c r="C90" s="26">
        <f t="shared" si="6"/>
        <v>85</v>
      </c>
      <c r="D90" s="35">
        <v>100000</v>
      </c>
      <c r="E90" s="36">
        <f>D90*(1+'Q.1.Input'!D89)</f>
        <v>117025</v>
      </c>
      <c r="F90" s="36">
        <f>E90*(1+'Q.1.Input'!E89)</f>
        <v>125893.15449999999</v>
      </c>
      <c r="G90" s="36">
        <f>F90*(1+'Q.1.Input'!F89)</f>
        <v>143569.81232334499</v>
      </c>
      <c r="H90" s="36">
        <f>G90*(1+'Q.1.Input'!G89)</f>
        <v>146874.78940302841</v>
      </c>
      <c r="I90" s="36">
        <f>H90*(1+'Q.1.Input'!H89)</f>
        <v>162638.86054965542</v>
      </c>
      <c r="J90" s="36">
        <f>I90*(1+'Q.1.Input'!I89)</f>
        <v>183349.29305204854</v>
      </c>
      <c r="K90" s="36">
        <f>J90*(1+'Q.1.Input'!J89)</f>
        <v>209969.77691027545</v>
      </c>
      <c r="L90" s="36">
        <f>K90*(1+'Q.1.Input'!K89)</f>
        <v>206528.37226671603</v>
      </c>
      <c r="M90" s="36">
        <f>L90*(1+'Q.1.Input'!L89)</f>
        <v>246487.48173288026</v>
      </c>
      <c r="N90" s="36">
        <f>M90*(1+'Q.1.Input'!M89)</f>
        <v>281673.56975024892</v>
      </c>
      <c r="O90" s="41">
        <f t="shared" si="4"/>
        <v>134391.63793441217</v>
      </c>
      <c r="P90" s="42" t="str">
        <f t="shared" si="5"/>
        <v>No</v>
      </c>
    </row>
    <row r="91" spans="3:16" x14ac:dyDescent="0.35">
      <c r="C91" s="26">
        <f t="shared" si="6"/>
        <v>86</v>
      </c>
      <c r="D91" s="35">
        <v>100000</v>
      </c>
      <c r="E91" s="36">
        <f>D91*(1+'Q.1.Input'!D90)</f>
        <v>104570.00000000001</v>
      </c>
      <c r="F91" s="36">
        <f>E91*(1+'Q.1.Input'!E90)</f>
        <v>123453.25060000001</v>
      </c>
      <c r="G91" s="36">
        <f>F91*(1+'Q.1.Input'!F90)</f>
        <v>142415.66989216002</v>
      </c>
      <c r="H91" s="36">
        <f>G91*(1+'Q.1.Input'!G90)</f>
        <v>152655.35655740634</v>
      </c>
      <c r="I91" s="36">
        <f>H91*(1+'Q.1.Input'!H90)</f>
        <v>166904.20753847464</v>
      </c>
      <c r="J91" s="36">
        <f>I91*(1+'Q.1.Input'!I90)</f>
        <v>164714.42433556984</v>
      </c>
      <c r="K91" s="36">
        <f>J91*(1+'Q.1.Input'!J90)</f>
        <v>179545.31110274454</v>
      </c>
      <c r="L91" s="36">
        <f>K91*(1+'Q.1.Input'!K90)</f>
        <v>201435.47543239116</v>
      </c>
      <c r="M91" s="36">
        <f>L91*(1+'Q.1.Input'!L90)</f>
        <v>240725.46491547904</v>
      </c>
      <c r="N91" s="36">
        <f>M91*(1+'Q.1.Input'!M90)</f>
        <v>258914.68104449264</v>
      </c>
      <c r="O91" s="41">
        <f t="shared" si="4"/>
        <v>134391.63793441217</v>
      </c>
      <c r="P91" s="42" t="str">
        <f t="shared" si="5"/>
        <v>No</v>
      </c>
    </row>
    <row r="92" spans="3:16" x14ac:dyDescent="0.35">
      <c r="C92" s="26">
        <f t="shared" si="6"/>
        <v>87</v>
      </c>
      <c r="D92" s="35">
        <v>100000</v>
      </c>
      <c r="E92" s="36">
        <f>D92*(1+'Q.1.Input'!D91)</f>
        <v>112410.00000000001</v>
      </c>
      <c r="F92" s="36">
        <f>E92*(1+'Q.1.Input'!E91)</f>
        <v>124948.21140000001</v>
      </c>
      <c r="G92" s="36">
        <f>F92*(1+'Q.1.Input'!F91)</f>
        <v>123661.24482258002</v>
      </c>
      <c r="H92" s="36">
        <f>G92*(1+'Q.1.Input'!G91)</f>
        <v>126035.54072317357</v>
      </c>
      <c r="I92" s="36">
        <f>H92*(1+'Q.1.Input'!H91)</f>
        <v>125152.03158270413</v>
      </c>
      <c r="J92" s="36">
        <f>I92*(1+'Q.1.Input'!I91)</f>
        <v>125877.91336588383</v>
      </c>
      <c r="K92" s="36">
        <f>J92*(1+'Q.1.Input'!J91)</f>
        <v>132715.60161991863</v>
      </c>
      <c r="L92" s="36">
        <f>K92*(1+'Q.1.Input'!K91)</f>
        <v>143892.90958834818</v>
      </c>
      <c r="M92" s="36">
        <f>L92*(1+'Q.1.Input'!L91)</f>
        <v>162085.29014760305</v>
      </c>
      <c r="N92" s="36">
        <f>M92*(1+'Q.1.Input'!M91)</f>
        <v>172079.46913810426</v>
      </c>
      <c r="O92" s="41">
        <f t="shared" si="4"/>
        <v>134391.63793441217</v>
      </c>
      <c r="P92" s="42" t="str">
        <f t="shared" si="5"/>
        <v>No</v>
      </c>
    </row>
    <row r="93" spans="3:16" x14ac:dyDescent="0.35">
      <c r="C93" s="26">
        <f t="shared" si="6"/>
        <v>88</v>
      </c>
      <c r="D93" s="35">
        <v>100000</v>
      </c>
      <c r="E93" s="36">
        <f>D93*(1+'Q.1.Input'!D92)</f>
        <v>105516.00000000001</v>
      </c>
      <c r="F93" s="36">
        <f>E93*(1+'Q.1.Input'!E92)</f>
        <v>113981.54868000002</v>
      </c>
      <c r="G93" s="36">
        <f>F93*(1+'Q.1.Input'!F92)</f>
        <v>123999.38699348523</v>
      </c>
      <c r="H93" s="36">
        <f>G93*(1+'Q.1.Input'!G92)</f>
        <v>130587.47442444909</v>
      </c>
      <c r="I93" s="36">
        <f>H93*(1+'Q.1.Input'!H92)</f>
        <v>157825.40983990068</v>
      </c>
      <c r="J93" s="36">
        <f>I93*(1+'Q.1.Input'!I92)</f>
        <v>154465.30686440918</v>
      </c>
      <c r="K93" s="36">
        <f>J93*(1+'Q.1.Input'!J92)</f>
        <v>166643.35165759921</v>
      </c>
      <c r="L93" s="36">
        <f>K93*(1+'Q.1.Input'!K92)</f>
        <v>196019.24168780079</v>
      </c>
      <c r="M93" s="36">
        <f>L93*(1+'Q.1.Input'!L92)</f>
        <v>187380.67370661939</v>
      </c>
      <c r="N93" s="36">
        <f>M93*(1+'Q.1.Input'!M92)</f>
        <v>214642.68792419546</v>
      </c>
      <c r="O93" s="41">
        <f t="shared" si="4"/>
        <v>134391.63793441217</v>
      </c>
      <c r="P93" s="42" t="str">
        <f t="shared" si="5"/>
        <v>No</v>
      </c>
    </row>
    <row r="94" spans="3:16" x14ac:dyDescent="0.35">
      <c r="C94" s="26">
        <f t="shared" si="6"/>
        <v>89</v>
      </c>
      <c r="D94" s="35">
        <v>100000</v>
      </c>
      <c r="E94" s="36">
        <f>D94*(1+'Q.1.Input'!D93)</f>
        <v>112050</v>
      </c>
      <c r="F94" s="36">
        <f>E94*(1+'Q.1.Input'!E93)</f>
        <v>106957.3275</v>
      </c>
      <c r="G94" s="36">
        <f>F94*(1+'Q.1.Input'!F93)</f>
        <v>120796.53610522499</v>
      </c>
      <c r="H94" s="36">
        <f>G94*(1+'Q.1.Input'!G93)</f>
        <v>134603.58018205222</v>
      </c>
      <c r="I94" s="36">
        <f>H94*(1+'Q.1.Input'!H93)</f>
        <v>150046.64893633907</v>
      </c>
      <c r="J94" s="36">
        <f>I94*(1+'Q.1.Input'!I93)</f>
        <v>170368.96706827683</v>
      </c>
      <c r="K94" s="36">
        <f>J94*(1+'Q.1.Input'!J93)</f>
        <v>193082.55775781948</v>
      </c>
      <c r="L94" s="36">
        <f>K94*(1+'Q.1.Input'!K93)</f>
        <v>212923.72139301299</v>
      </c>
      <c r="M94" s="36">
        <f>L94*(1+'Q.1.Input'!L93)</f>
        <v>230019.36698365799</v>
      </c>
      <c r="N94" s="36">
        <f>M94*(1+'Q.1.Input'!M93)</f>
        <v>281509.20228294987</v>
      </c>
      <c r="O94" s="41">
        <f t="shared" si="4"/>
        <v>134391.63793441217</v>
      </c>
      <c r="P94" s="42" t="str">
        <f t="shared" si="5"/>
        <v>No</v>
      </c>
    </row>
    <row r="95" spans="3:16" x14ac:dyDescent="0.35">
      <c r="C95" s="26">
        <f t="shared" si="6"/>
        <v>90</v>
      </c>
      <c r="D95" s="35">
        <v>100000</v>
      </c>
      <c r="E95" s="36">
        <f>D95*(1+'Q.1.Input'!D94)</f>
        <v>105531</v>
      </c>
      <c r="F95" s="36">
        <f>E95*(1+'Q.1.Input'!E94)</f>
        <v>101067.0387</v>
      </c>
      <c r="G95" s="36">
        <f>F95*(1+'Q.1.Input'!F94)</f>
        <v>111723.54726052801</v>
      </c>
      <c r="H95" s="36">
        <f>G95*(1+'Q.1.Input'!G94)</f>
        <v>128155.84659160646</v>
      </c>
      <c r="I95" s="36">
        <f>H95*(1+'Q.1.Input'!H94)</f>
        <v>125969.50784875365</v>
      </c>
      <c r="J95" s="36">
        <f>I95*(1+'Q.1.Input'!I94)</f>
        <v>136950.26984792951</v>
      </c>
      <c r="K95" s="36">
        <f>J95*(1+'Q.1.Input'!J94)</f>
        <v>130513.60716507681</v>
      </c>
      <c r="L95" s="36">
        <f>K95*(1+'Q.1.Input'!K94)</f>
        <v>133096.47145087368</v>
      </c>
      <c r="M95" s="36">
        <f>L95*(1+'Q.1.Input'!L94)</f>
        <v>127917.68774672018</v>
      </c>
      <c r="N95" s="36">
        <f>M95*(1+'Q.1.Input'!M94)</f>
        <v>139205.14451349078</v>
      </c>
      <c r="O95" s="41">
        <f t="shared" si="4"/>
        <v>134391.63793441217</v>
      </c>
      <c r="P95" s="42" t="str">
        <f t="shared" si="5"/>
        <v>No</v>
      </c>
    </row>
    <row r="96" spans="3:16" x14ac:dyDescent="0.35">
      <c r="C96" s="26">
        <f t="shared" si="6"/>
        <v>91</v>
      </c>
      <c r="D96" s="35">
        <v>100000</v>
      </c>
      <c r="E96" s="36">
        <f>D96*(1+'Q.1.Input'!D95)</f>
        <v>106301</v>
      </c>
      <c r="F96" s="36">
        <f>E96*(1+'Q.1.Input'!E95)</f>
        <v>103390.47862000001</v>
      </c>
      <c r="G96" s="36">
        <f>F96*(1+'Q.1.Input'!F95)</f>
        <v>117591.16085845702</v>
      </c>
      <c r="H96" s="36">
        <f>G96*(1+'Q.1.Input'!G95)</f>
        <v>118971.68108693532</v>
      </c>
      <c r="I96" s="36">
        <f>H96*(1+'Q.1.Input'!H95)</f>
        <v>115602.40307855331</v>
      </c>
      <c r="J96" s="36">
        <f>I96*(1+'Q.1.Input'!I95)</f>
        <v>130792.55884307521</v>
      </c>
      <c r="K96" s="36">
        <f>J96*(1+'Q.1.Input'!J95)</f>
        <v>127632.61062142652</v>
      </c>
      <c r="L96" s="36">
        <f>K96*(1+'Q.1.Input'!K95)</f>
        <v>132845.12643920557</v>
      </c>
      <c r="M96" s="36">
        <f>L96*(1+'Q.1.Input'!L95)</f>
        <v>136567.44688203212</v>
      </c>
      <c r="N96" s="36">
        <f>M96*(1+'Q.1.Input'!M95)</f>
        <v>142874.13157904439</v>
      </c>
      <c r="O96" s="41">
        <f t="shared" si="4"/>
        <v>134391.63793441217</v>
      </c>
      <c r="P96" s="42" t="str">
        <f t="shared" si="5"/>
        <v>No</v>
      </c>
    </row>
    <row r="97" spans="3:16" x14ac:dyDescent="0.35">
      <c r="C97" s="26">
        <f t="shared" si="6"/>
        <v>92</v>
      </c>
      <c r="D97" s="35">
        <v>100000</v>
      </c>
      <c r="E97" s="36">
        <f>D97*(1+'Q.1.Input'!D96)</f>
        <v>103002</v>
      </c>
      <c r="F97" s="36">
        <f>E97*(1+'Q.1.Input'!E96)</f>
        <v>103049.38092</v>
      </c>
      <c r="G97" s="36">
        <f>F97*(1+'Q.1.Input'!F96)</f>
        <v>113822.16320137681</v>
      </c>
      <c r="H97" s="36">
        <f>G97*(1+'Q.1.Input'!G96)</f>
        <v>108313.17050243018</v>
      </c>
      <c r="I97" s="36">
        <f>H97*(1+'Q.1.Input'!H96)</f>
        <v>110794.62523864085</v>
      </c>
      <c r="J97" s="36">
        <f>I97*(1+'Q.1.Input'!I96)</f>
        <v>119527.4575999505</v>
      </c>
      <c r="K97" s="36">
        <f>J97*(1+'Q.1.Input'!J96)</f>
        <v>127819.07733365906</v>
      </c>
      <c r="L97" s="36">
        <f>K97*(1+'Q.1.Input'!K96)</f>
        <v>151587.03476385298</v>
      </c>
      <c r="M97" s="36">
        <f>L97*(1+'Q.1.Input'!L96)</f>
        <v>179225.89881234628</v>
      </c>
      <c r="N97" s="36">
        <f>M97*(1+'Q.1.Input'!M96)</f>
        <v>192633.78830249791</v>
      </c>
      <c r="O97" s="41">
        <f t="shared" si="4"/>
        <v>134391.63793441217</v>
      </c>
      <c r="P97" s="42" t="str">
        <f t="shared" si="5"/>
        <v>No</v>
      </c>
    </row>
    <row r="98" spans="3:16" x14ac:dyDescent="0.35">
      <c r="C98" s="26">
        <f t="shared" si="6"/>
        <v>93</v>
      </c>
      <c r="D98" s="35">
        <v>100000</v>
      </c>
      <c r="E98" s="36">
        <f>D98*(1+'Q.1.Input'!D97)</f>
        <v>97798</v>
      </c>
      <c r="F98" s="36">
        <f>E98*(1+'Q.1.Input'!E97)</f>
        <v>111655.97659999999</v>
      </c>
      <c r="G98" s="36">
        <f>F98*(1+'Q.1.Input'!F97)</f>
        <v>110626.508495748</v>
      </c>
      <c r="H98" s="36">
        <f>G98*(1+'Q.1.Input'!G97)</f>
        <v>110801.29837917128</v>
      </c>
      <c r="I98" s="36">
        <f>H98*(1+'Q.1.Input'!H97)</f>
        <v>119600.02948346126</v>
      </c>
      <c r="J98" s="36">
        <f>I98*(1+'Q.1.Input'!I97)</f>
        <v>127975.61954818806</v>
      </c>
      <c r="K98" s="36">
        <f>J98*(1+'Q.1.Input'!J97)</f>
        <v>148976.41871604571</v>
      </c>
      <c r="L98" s="36">
        <f>K98*(1+'Q.1.Input'!K97)</f>
        <v>144015.50397280138</v>
      </c>
      <c r="M98" s="36">
        <f>L98*(1+'Q.1.Input'!L97)</f>
        <v>142285.87777008803</v>
      </c>
      <c r="N98" s="36">
        <f>M98*(1+'Q.1.Input'!M97)</f>
        <v>155680.67030336411</v>
      </c>
      <c r="O98" s="41">
        <f t="shared" si="4"/>
        <v>134391.63793441217</v>
      </c>
      <c r="P98" s="42" t="str">
        <f t="shared" si="5"/>
        <v>No</v>
      </c>
    </row>
    <row r="99" spans="3:16" x14ac:dyDescent="0.35">
      <c r="C99" s="26">
        <f t="shared" si="6"/>
        <v>94</v>
      </c>
      <c r="D99" s="35">
        <v>100000</v>
      </c>
      <c r="E99" s="36">
        <f>D99*(1+'Q.1.Input'!D98)</f>
        <v>108708.99999999999</v>
      </c>
      <c r="F99" s="36">
        <f>E99*(1+'Q.1.Input'!E98)</f>
        <v>114932.59024999999</v>
      </c>
      <c r="G99" s="36">
        <f>F99*(1+'Q.1.Input'!F98)</f>
        <v>123137.62786794751</v>
      </c>
      <c r="H99" s="36">
        <f>G99*(1+'Q.1.Input'!G98)</f>
        <v>122287.97823565867</v>
      </c>
      <c r="I99" s="36">
        <f>H99*(1+'Q.1.Input'!H98)</f>
        <v>120237.20884064668</v>
      </c>
      <c r="J99" s="36">
        <f>I99*(1+'Q.1.Input'!I98)</f>
        <v>130967.17735758598</v>
      </c>
      <c r="K99" s="36">
        <f>J99*(1+'Q.1.Input'!J98)</f>
        <v>140187.26664356003</v>
      </c>
      <c r="L99" s="36">
        <f>K99*(1+'Q.1.Input'!K98)</f>
        <v>156743.38283416448</v>
      </c>
      <c r="M99" s="36">
        <f>L99*(1+'Q.1.Input'!L98)</f>
        <v>151454.86109733977</v>
      </c>
      <c r="N99" s="36">
        <f>M99*(1+'Q.1.Input'!M98)</f>
        <v>171384.80626913873</v>
      </c>
      <c r="O99" s="41">
        <f t="shared" si="4"/>
        <v>134391.63793441217</v>
      </c>
      <c r="P99" s="42" t="str">
        <f t="shared" si="5"/>
        <v>No</v>
      </c>
    </row>
    <row r="100" spans="3:16" x14ac:dyDescent="0.35">
      <c r="C100" s="26">
        <f t="shared" si="6"/>
        <v>95</v>
      </c>
      <c r="D100" s="35">
        <v>100000</v>
      </c>
      <c r="E100" s="36">
        <f>D100*(1+'Q.1.Input'!D99)</f>
        <v>108277</v>
      </c>
      <c r="F100" s="36">
        <f>E100*(1+'Q.1.Input'!E99)</f>
        <v>110696.99095000001</v>
      </c>
      <c r="G100" s="36">
        <f>F100*(1+'Q.1.Input'!F99)</f>
        <v>114807.17022397352</v>
      </c>
      <c r="H100" s="36">
        <f>G100*(1+'Q.1.Input'!G99)</f>
        <v>127856.15319163036</v>
      </c>
      <c r="I100" s="36">
        <f>H100*(1+'Q.1.Input'!H99)</f>
        <v>137496.5071422793</v>
      </c>
      <c r="J100" s="36">
        <f>I100*(1+'Q.1.Input'!I99)</f>
        <v>131277.54012423402</v>
      </c>
      <c r="K100" s="36">
        <f>J100*(1+'Q.1.Input'!J99)</f>
        <v>126379.57510219885</v>
      </c>
      <c r="L100" s="36">
        <f>K100*(1+'Q.1.Input'!K99)</f>
        <v>144715.98765377689</v>
      </c>
      <c r="M100" s="36">
        <f>L100*(1+'Q.1.Input'!L99)</f>
        <v>154488.65830003645</v>
      </c>
      <c r="N100" s="36">
        <f>M100*(1+'Q.1.Input'!M99)</f>
        <v>184317.32844460747</v>
      </c>
      <c r="O100" s="41">
        <f t="shared" si="4"/>
        <v>134391.63793441217</v>
      </c>
      <c r="P100" s="42" t="str">
        <f t="shared" si="5"/>
        <v>No</v>
      </c>
    </row>
    <row r="101" spans="3:16" x14ac:dyDescent="0.35">
      <c r="C101" s="26">
        <f t="shared" si="6"/>
        <v>96</v>
      </c>
      <c r="D101" s="35">
        <v>100000</v>
      </c>
      <c r="E101" s="36">
        <f>D101*(1+'Q.1.Input'!D100)</f>
        <v>97558</v>
      </c>
      <c r="F101" s="36">
        <f>E101*(1+'Q.1.Input'!E100)</f>
        <v>105995.79141999999</v>
      </c>
      <c r="G101" s="36">
        <f>F101*(1+'Q.1.Input'!F100)</f>
        <v>102002.9299572086</v>
      </c>
      <c r="H101" s="36">
        <f>G101*(1+'Q.1.Input'!G100)</f>
        <v>98669.474206207015</v>
      </c>
      <c r="I101" s="36">
        <f>H101*(1+'Q.1.Input'!H100)</f>
        <v>116147.78486709454</v>
      </c>
      <c r="J101" s="36">
        <f>I101*(1+'Q.1.Input'!I100)</f>
        <v>123796.1165005927</v>
      </c>
      <c r="K101" s="36">
        <f>J101*(1+'Q.1.Input'!J100)</f>
        <v>123044.6740734341</v>
      </c>
      <c r="L101" s="36">
        <f>K101*(1+'Q.1.Input'!K100)</f>
        <v>134730.22677018814</v>
      </c>
      <c r="M101" s="36">
        <f>L101*(1+'Q.1.Input'!L100)</f>
        <v>131555.9826274825</v>
      </c>
      <c r="N101" s="36">
        <f>M101*(1+'Q.1.Input'!M100)</f>
        <v>158572.31921986231</v>
      </c>
      <c r="O101" s="41">
        <f t="shared" si="4"/>
        <v>134391.63793441217</v>
      </c>
      <c r="P101" s="42" t="str">
        <f t="shared" si="5"/>
        <v>No</v>
      </c>
    </row>
    <row r="102" spans="3:16" x14ac:dyDescent="0.35">
      <c r="C102" s="26">
        <f t="shared" si="6"/>
        <v>97</v>
      </c>
      <c r="D102" s="35">
        <v>100000</v>
      </c>
      <c r="E102" s="36">
        <f>D102*(1+'Q.1.Input'!D101)</f>
        <v>110707</v>
      </c>
      <c r="F102" s="36">
        <f>E102*(1+'Q.1.Input'!E101)</f>
        <v>120940.75508</v>
      </c>
      <c r="G102" s="36">
        <f>F102*(1+'Q.1.Input'!F101)</f>
        <v>133712.09881644798</v>
      </c>
      <c r="H102" s="36">
        <f>G102*(1+'Q.1.Input'!G101)</f>
        <v>128759.40267628674</v>
      </c>
      <c r="I102" s="36">
        <f>H102*(1+'Q.1.Input'!H101)</f>
        <v>147263.41643489592</v>
      </c>
      <c r="J102" s="36">
        <f>I102*(1+'Q.1.Input'!I101)</f>
        <v>156415.83776632469</v>
      </c>
      <c r="K102" s="36">
        <f>J102*(1+'Q.1.Input'!J101)</f>
        <v>173576.21932766816</v>
      </c>
      <c r="L102" s="36">
        <f>K102*(1+'Q.1.Input'!K101)</f>
        <v>170823.30048913136</v>
      </c>
      <c r="M102" s="36">
        <f>L102*(1+'Q.1.Input'!L101)</f>
        <v>183262.65323074991</v>
      </c>
      <c r="N102" s="36">
        <f>M102*(1+'Q.1.Input'!M101)</f>
        <v>176656.03458178136</v>
      </c>
      <c r="O102" s="41">
        <f t="shared" si="4"/>
        <v>134391.63793441217</v>
      </c>
      <c r="P102" s="42" t="str">
        <f t="shared" si="5"/>
        <v>No</v>
      </c>
    </row>
    <row r="103" spans="3:16" x14ac:dyDescent="0.35">
      <c r="C103" s="26">
        <f t="shared" si="6"/>
        <v>98</v>
      </c>
      <c r="D103" s="35">
        <v>100000</v>
      </c>
      <c r="E103" s="36">
        <f>D103*(1+'Q.1.Input'!D102)</f>
        <v>102733.99999999999</v>
      </c>
      <c r="F103" s="36">
        <f>E103*(1+'Q.1.Input'!E102)</f>
        <v>110858.20471999999</v>
      </c>
      <c r="G103" s="36">
        <f>F103*(1+'Q.1.Input'!F102)</f>
        <v>106218.788852468</v>
      </c>
      <c r="H103" s="36">
        <f>G103*(1+'Q.1.Input'!G102)</f>
        <v>104885.74305236954</v>
      </c>
      <c r="I103" s="36">
        <f>H103*(1+'Q.1.Input'!H102)</f>
        <v>105941.9424849069</v>
      </c>
      <c r="J103" s="36">
        <f>I103*(1+'Q.1.Input'!I102)</f>
        <v>104915.36506222816</v>
      </c>
      <c r="K103" s="36">
        <f>J103*(1+'Q.1.Input'!J102)</f>
        <v>118038.17892421166</v>
      </c>
      <c r="L103" s="36">
        <f>K103*(1+'Q.1.Input'!K102)</f>
        <v>113823.03555482806</v>
      </c>
      <c r="M103" s="36">
        <f>L103*(1+'Q.1.Input'!L102)</f>
        <v>124541.75081302623</v>
      </c>
      <c r="N103" s="36">
        <f>M103*(1+'Q.1.Input'!M102)</f>
        <v>120641.10317756224</v>
      </c>
      <c r="O103" s="41">
        <f t="shared" si="4"/>
        <v>134391.63793441217</v>
      </c>
      <c r="P103" s="42" t="str">
        <f t="shared" si="5"/>
        <v>Yes</v>
      </c>
    </row>
    <row r="104" spans="3:16" x14ac:dyDescent="0.35">
      <c r="C104" s="26">
        <f t="shared" si="6"/>
        <v>99</v>
      </c>
      <c r="D104" s="35">
        <v>100000</v>
      </c>
      <c r="E104" s="36">
        <f>D104*(1+'Q.1.Input'!D103)</f>
        <v>104417.99999999999</v>
      </c>
      <c r="F104" s="36">
        <f>E104*(1+'Q.1.Input'!E103)</f>
        <v>110394.88631999998</v>
      </c>
      <c r="G104" s="36">
        <f>F104*(1+'Q.1.Input'!F103)</f>
        <v>119651.49753793197</v>
      </c>
      <c r="H104" s="36">
        <f>G104*(1+'Q.1.Input'!G103)</f>
        <v>132289.08870788835</v>
      </c>
      <c r="I104" s="36">
        <f>H104*(1+'Q.1.Input'!H103)</f>
        <v>141566.52249897257</v>
      </c>
      <c r="J104" s="36">
        <f>I104*(1+'Q.1.Input'!I103)</f>
        <v>153582.68892868538</v>
      </c>
      <c r="K104" s="36">
        <f>J104*(1+'Q.1.Input'!J103)</f>
        <v>148069.07039614557</v>
      </c>
      <c r="L104" s="36">
        <f>K104*(1+'Q.1.Input'!K103)</f>
        <v>148363.7278462339</v>
      </c>
      <c r="M104" s="36">
        <f>L104*(1+'Q.1.Input'!L103)</f>
        <v>162578.45661118155</v>
      </c>
      <c r="N104" s="36">
        <f>M104*(1+'Q.1.Input'!M103)</f>
        <v>176130.99675428966</v>
      </c>
      <c r="O104" s="41">
        <f t="shared" si="4"/>
        <v>134391.63793441217</v>
      </c>
      <c r="P104" s="42" t="str">
        <f t="shared" si="5"/>
        <v>No</v>
      </c>
    </row>
    <row r="105" spans="3:16" x14ac:dyDescent="0.35">
      <c r="C105" s="32">
        <f t="shared" si="6"/>
        <v>100</v>
      </c>
      <c r="D105" s="37">
        <v>100000</v>
      </c>
      <c r="E105" s="38">
        <f>D105*(1+'Q.1.Input'!D104)</f>
        <v>97297</v>
      </c>
      <c r="F105" s="38">
        <f>E105*(1+'Q.1.Input'!E104)</f>
        <v>106020.64902000001</v>
      </c>
      <c r="G105" s="38">
        <f>F105*(1+'Q.1.Input'!F104)</f>
        <v>113188.70510024221</v>
      </c>
      <c r="H105" s="38">
        <f>G105*(1+'Q.1.Input'!G104)</f>
        <v>120814.22816284552</v>
      </c>
      <c r="I105" s="38">
        <f>H105*(1+'Q.1.Input'!H104)</f>
        <v>117032.74282134845</v>
      </c>
      <c r="J105" s="38">
        <f>I105*(1+'Q.1.Input'!I104)</f>
        <v>124513.47574248904</v>
      </c>
      <c r="K105" s="38">
        <f>J105*(1+'Q.1.Input'!J104)</f>
        <v>124977.91100700853</v>
      </c>
      <c r="L105" s="38">
        <f>K105*(1+'Q.1.Input'!K104)</f>
        <v>134988.64167866993</v>
      </c>
      <c r="M105" s="38">
        <f>L105*(1+'Q.1.Input'!L104)</f>
        <v>135983.50796784172</v>
      </c>
      <c r="N105" s="38">
        <f>M105*(1+'Q.1.Input'!M104)</f>
        <v>171872.27539071449</v>
      </c>
      <c r="O105" s="43">
        <f t="shared" si="4"/>
        <v>134391.63793441217</v>
      </c>
      <c r="P105" s="44" t="str">
        <f t="shared" si="5"/>
        <v>No</v>
      </c>
    </row>
    <row r="108" spans="3:16" x14ac:dyDescent="0.35">
      <c r="O108" s="13"/>
    </row>
  </sheetData>
  <pageMargins left="0.7" right="0.7" top="0.75" bottom="0.75" header="0.3" footer="0.3"/>
  <headerFooter>
    <oddFooter>&amp;L_x000D_&amp;1#&amp;"Aptos"&amp;10&amp;K000000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3F4DB-6B75-4386-80D2-A2E637029A62}">
  <dimension ref="A1:Q108"/>
  <sheetViews>
    <sheetView showGridLines="0" workbookViewId="0"/>
  </sheetViews>
  <sheetFormatPr defaultRowHeight="14.5" x14ac:dyDescent="0.35"/>
  <cols>
    <col min="1" max="1" width="14.7265625" bestFit="1" customWidth="1"/>
    <col min="3" max="3" width="10" bestFit="1" customWidth="1"/>
    <col min="5" max="6" width="11.1796875" bestFit="1" customWidth="1"/>
    <col min="7" max="7" width="14.08984375" customWidth="1"/>
    <col min="8" max="14" width="11.1796875" bestFit="1" customWidth="1"/>
    <col min="15" max="15" width="14.36328125" bestFit="1" customWidth="1"/>
    <col min="16" max="16" width="14.453125" bestFit="1" customWidth="1"/>
    <col min="17" max="17" width="15.6328125" bestFit="1" customWidth="1"/>
  </cols>
  <sheetData>
    <row r="1" spans="1:17" x14ac:dyDescent="0.35">
      <c r="A1" s="4" t="s">
        <v>4</v>
      </c>
      <c r="B1" s="8">
        <v>0.03</v>
      </c>
      <c r="C1" t="s">
        <v>5</v>
      </c>
    </row>
    <row r="2" spans="1:17" ht="29" x14ac:dyDescent="0.35">
      <c r="A2" s="4" t="s">
        <v>60</v>
      </c>
      <c r="B2" s="4">
        <f>(1+2%)^-10</f>
        <v>0.82034829987515534</v>
      </c>
      <c r="G2" s="6" t="s">
        <v>9</v>
      </c>
      <c r="H2" s="11">
        <f>AVERAGE(Q6:Q105)</f>
        <v>315.20936350233291</v>
      </c>
      <c r="I2" s="47"/>
    </row>
    <row r="4" spans="1:17" x14ac:dyDescent="0.35">
      <c r="D4" s="5" t="s">
        <v>1</v>
      </c>
      <c r="P4" s="47"/>
      <c r="Q4" s="47"/>
    </row>
    <row r="5" spans="1:17" x14ac:dyDescent="0.35">
      <c r="C5" s="3" t="s">
        <v>0</v>
      </c>
      <c r="D5" s="3">
        <v>0</v>
      </c>
      <c r="E5" s="3">
        <f>D5+1</f>
        <v>1</v>
      </c>
      <c r="F5" s="3">
        <f t="shared" ref="F5:N5" si="0">E5+1</f>
        <v>2</v>
      </c>
      <c r="G5" s="3">
        <f t="shared" si="0"/>
        <v>3</v>
      </c>
      <c r="H5" s="3">
        <f t="shared" si="0"/>
        <v>4</v>
      </c>
      <c r="I5" s="3">
        <f t="shared" si="0"/>
        <v>5</v>
      </c>
      <c r="J5" s="3">
        <f t="shared" si="0"/>
        <v>6</v>
      </c>
      <c r="K5" s="3">
        <f t="shared" si="0"/>
        <v>7</v>
      </c>
      <c r="L5" s="3">
        <f t="shared" si="0"/>
        <v>8</v>
      </c>
      <c r="M5" s="3">
        <f t="shared" si="0"/>
        <v>9</v>
      </c>
      <c r="N5" s="3">
        <f t="shared" si="0"/>
        <v>10</v>
      </c>
      <c r="O5" s="3" t="s">
        <v>3</v>
      </c>
      <c r="P5" s="3" t="s">
        <v>8</v>
      </c>
      <c r="Q5" s="3" t="s">
        <v>10</v>
      </c>
    </row>
    <row r="6" spans="1:17" x14ac:dyDescent="0.35">
      <c r="C6" s="24">
        <v>1</v>
      </c>
      <c r="D6" s="33">
        <v>100000</v>
      </c>
      <c r="E6" s="34">
        <f>D6*(1+'Q.1.Input'!D5)</f>
        <v>99607</v>
      </c>
      <c r="F6" s="34">
        <f>E6*(1+'Q.1.Input'!E5)</f>
        <v>105354.3239</v>
      </c>
      <c r="G6" s="34">
        <f>F6*(1+'Q.1.Input'!F5)</f>
        <v>108118.82135913601</v>
      </c>
      <c r="H6" s="34">
        <f>G6*(1+'Q.1.Input'!G5)</f>
        <v>105694.79738426418</v>
      </c>
      <c r="I6" s="34">
        <f>H6*(1+'Q.1.Input'!H5)</f>
        <v>112165.43288012884</v>
      </c>
      <c r="J6" s="34">
        <f>I6*(1+'Q.1.Input'!I5)</f>
        <v>127782.22610002918</v>
      </c>
      <c r="K6" s="34">
        <f>J6*(1+'Q.1.Input'!J5)</f>
        <v>122484.37500592196</v>
      </c>
      <c r="L6" s="34">
        <f>K6*(1+'Q.1.Input'!K5)</f>
        <v>118083.51141195919</v>
      </c>
      <c r="M6" s="34">
        <f>L6*(1+'Q.1.Input'!L5)</f>
        <v>128966.08782368535</v>
      </c>
      <c r="N6" s="34">
        <f>M6*(1+'Q.1.Input'!M5)</f>
        <v>124688.2826905737</v>
      </c>
      <c r="O6" s="39">
        <f>D6*(1+$B$1)^10</f>
        <v>134391.63793441217</v>
      </c>
      <c r="P6" s="39">
        <f>MAX(O6-N6,0)</f>
        <v>9703.355243838465</v>
      </c>
      <c r="Q6" s="39">
        <f>P6*$B$2</f>
        <v>7960.1309773675584</v>
      </c>
    </row>
    <row r="7" spans="1:17" x14ac:dyDescent="0.35">
      <c r="C7" s="26">
        <f>C6+1</f>
        <v>2</v>
      </c>
      <c r="D7" s="35">
        <v>100000</v>
      </c>
      <c r="E7" s="36">
        <f>D7*(1+'Q.1.Input'!D6)</f>
        <v>111634.00000000001</v>
      </c>
      <c r="F7" s="36">
        <f>E7*(1+'Q.1.Input'!E6)</f>
        <v>106942.02298000001</v>
      </c>
      <c r="G7" s="36">
        <f>F7*(1+'Q.1.Input'!F6)</f>
        <v>106793.37356805781</v>
      </c>
      <c r="H7" s="36">
        <f>G7*(1+'Q.1.Input'!G6)</f>
        <v>118368.70732909959</v>
      </c>
      <c r="I7" s="36">
        <f>H7*(1+'Q.1.Input'!H6)</f>
        <v>115807.20850249787</v>
      </c>
      <c r="J7" s="36">
        <f>I7*(1+'Q.1.Input'!I6)</f>
        <v>122707.0019850767</v>
      </c>
      <c r="K7" s="36">
        <f>J7*(1+'Q.1.Input'!J6)</f>
        <v>163061.65372790888</v>
      </c>
      <c r="L7" s="36">
        <f>K7*(1+'Q.1.Input'!K6)</f>
        <v>160040.12128433073</v>
      </c>
      <c r="M7" s="36">
        <f>L7*(1+'Q.1.Input'!L6)</f>
        <v>190191.68013429866</v>
      </c>
      <c r="N7" s="36">
        <f>M7*(1+'Q.1.Input'!M6)</f>
        <v>206466.38220339059</v>
      </c>
      <c r="O7" s="41">
        <f t="shared" ref="O7:O70" si="1">D7*(1+$B$1)^10</f>
        <v>134391.63793441217</v>
      </c>
      <c r="P7" s="41">
        <f t="shared" ref="P7:P70" si="2">MAX(O7-N7,0)</f>
        <v>0</v>
      </c>
      <c r="Q7" s="41">
        <f t="shared" ref="Q7:Q70" si="3">P7*$B$2</f>
        <v>0</v>
      </c>
    </row>
    <row r="8" spans="1:17" x14ac:dyDescent="0.35">
      <c r="C8" s="26">
        <f t="shared" ref="C8:C71" si="4">C7+1</f>
        <v>3</v>
      </c>
      <c r="D8" s="35">
        <v>100000</v>
      </c>
      <c r="E8" s="36">
        <f>D8*(1+'Q.1.Input'!D7)</f>
        <v>110096</v>
      </c>
      <c r="F8" s="36">
        <f>E8*(1+'Q.1.Input'!E7)</f>
        <v>114320.38352</v>
      </c>
      <c r="G8" s="36">
        <f>F8*(1+'Q.1.Input'!F7)</f>
        <v>111783.61420969119</v>
      </c>
      <c r="H8" s="36">
        <f>G8*(1+'Q.1.Input'!G7)</f>
        <v>115763.1108755562</v>
      </c>
      <c r="I8" s="36">
        <f>H8*(1+'Q.1.Input'!H7)</f>
        <v>135904.73453679425</v>
      </c>
      <c r="J8" s="36">
        <f>I8*(1+'Q.1.Input'!I7)</f>
        <v>141838.3352466707</v>
      </c>
      <c r="K8" s="36">
        <f>J8*(1+'Q.1.Input'!J7)</f>
        <v>159829.10968935842</v>
      </c>
      <c r="L8" s="36">
        <f>K8*(1+'Q.1.Input'!K7)</f>
        <v>161358.6742690856</v>
      </c>
      <c r="M8" s="36">
        <f>L8*(1+'Q.1.Input'!L7)</f>
        <v>181581.7569152301</v>
      </c>
      <c r="N8" s="36">
        <f>M8*(1+'Q.1.Input'!M7)</f>
        <v>199749.01169459886</v>
      </c>
      <c r="O8" s="41">
        <f t="shared" si="1"/>
        <v>134391.63793441217</v>
      </c>
      <c r="P8" s="41">
        <f t="shared" si="2"/>
        <v>0</v>
      </c>
      <c r="Q8" s="41">
        <f t="shared" si="3"/>
        <v>0</v>
      </c>
    </row>
    <row r="9" spans="1:17" x14ac:dyDescent="0.35">
      <c r="C9" s="26">
        <f t="shared" si="4"/>
        <v>4</v>
      </c>
      <c r="D9" s="35">
        <v>100000</v>
      </c>
      <c r="E9" s="36">
        <f>D9*(1+'Q.1.Input'!D8)</f>
        <v>101228.99999999999</v>
      </c>
      <c r="F9" s="36">
        <f>E9*(1+'Q.1.Input'!E8)</f>
        <v>102363.77708999997</v>
      </c>
      <c r="G9" s="36">
        <f>F9*(1+'Q.1.Input'!F8)</f>
        <v>113032.12993831978</v>
      </c>
      <c r="H9" s="36">
        <f>G9*(1+'Q.1.Input'!G8)</f>
        <v>121972.97141644087</v>
      </c>
      <c r="I9" s="36">
        <f>H9*(1+'Q.1.Input'!H8)</f>
        <v>128830.29186947316</v>
      </c>
      <c r="J9" s="36">
        <f>I9*(1+'Q.1.Input'!I8)</f>
        <v>126410.85898816446</v>
      </c>
      <c r="K9" s="36">
        <f>J9*(1+'Q.1.Input'!J8)</f>
        <v>121059.88732719547</v>
      </c>
      <c r="L9" s="36">
        <f>K9*(1+'Q.1.Input'!K8)</f>
        <v>128176.99810316127</v>
      </c>
      <c r="M9" s="36">
        <f>L9*(1+'Q.1.Input'!L8)</f>
        <v>130858.46090347941</v>
      </c>
      <c r="N9" s="36">
        <f>M9*(1+'Q.1.Input'!M8)</f>
        <v>138826.43258789228</v>
      </c>
      <c r="O9" s="41">
        <f t="shared" si="1"/>
        <v>134391.63793441217</v>
      </c>
      <c r="P9" s="41">
        <f t="shared" si="2"/>
        <v>0</v>
      </c>
      <c r="Q9" s="41">
        <f t="shared" si="3"/>
        <v>0</v>
      </c>
    </row>
    <row r="10" spans="1:17" x14ac:dyDescent="0.35">
      <c r="C10" s="26">
        <f t="shared" si="4"/>
        <v>5</v>
      </c>
      <c r="D10" s="35">
        <v>100000</v>
      </c>
      <c r="E10" s="36">
        <f>D10*(1+'Q.1.Input'!D9)</f>
        <v>106922.99999999999</v>
      </c>
      <c r="F10" s="36">
        <f>E10*(1+'Q.1.Input'!E9)</f>
        <v>107221.31516999999</v>
      </c>
      <c r="G10" s="36">
        <f>F10*(1+'Q.1.Input'!F9)</f>
        <v>109541.5844302788</v>
      </c>
      <c r="H10" s="36">
        <f>G10*(1+'Q.1.Input'!G9)</f>
        <v>112222.06700128772</v>
      </c>
      <c r="I10" s="36">
        <f>H10*(1+'Q.1.Input'!H9)</f>
        <v>122868.5744976999</v>
      </c>
      <c r="J10" s="36">
        <f>I10*(1+'Q.1.Input'!I9)</f>
        <v>129845.05215767931</v>
      </c>
      <c r="K10" s="36">
        <f>J10*(1+'Q.1.Input'!J9)</f>
        <v>127258.53871869833</v>
      </c>
      <c r="L10" s="36">
        <f>K10*(1+'Q.1.Input'!K9)</f>
        <v>125026.42394957236</v>
      </c>
      <c r="M10" s="36">
        <f>L10*(1+'Q.1.Input'!L9)</f>
        <v>137279.01349663048</v>
      </c>
      <c r="N10" s="36">
        <f>M10*(1+'Q.1.Input'!M9)</f>
        <v>137675.74984563576</v>
      </c>
      <c r="O10" s="41">
        <f t="shared" si="1"/>
        <v>134391.63793441217</v>
      </c>
      <c r="P10" s="41">
        <f t="shared" si="2"/>
        <v>0</v>
      </c>
      <c r="Q10" s="41">
        <f t="shared" si="3"/>
        <v>0</v>
      </c>
    </row>
    <row r="11" spans="1:17" x14ac:dyDescent="0.35">
      <c r="C11" s="26">
        <f t="shared" si="4"/>
        <v>6</v>
      </c>
      <c r="D11" s="35">
        <v>100000</v>
      </c>
      <c r="E11" s="36">
        <f>D11*(1+'Q.1.Input'!D10)</f>
        <v>108192</v>
      </c>
      <c r="F11" s="36">
        <f>E11*(1+'Q.1.Input'!E10)</f>
        <v>121389.26015999999</v>
      </c>
      <c r="G11" s="36">
        <f>F11*(1+'Q.1.Input'!F10)</f>
        <v>135662.2093696128</v>
      </c>
      <c r="H11" s="36">
        <f>G11*(1+'Q.1.Input'!G10)</f>
        <v>148200.11075955239</v>
      </c>
      <c r="I11" s="36">
        <f>H11*(1+'Q.1.Input'!H10)</f>
        <v>163295.7740415204</v>
      </c>
      <c r="J11" s="36">
        <f>I11*(1+'Q.1.Input'!I10)</f>
        <v>172642.82414765703</v>
      </c>
      <c r="K11" s="36">
        <f>J11*(1+'Q.1.Input'!J10)</f>
        <v>164885.98205870279</v>
      </c>
      <c r="L11" s="36">
        <f>K11*(1+'Q.1.Input'!K10)</f>
        <v>165027.78400327329</v>
      </c>
      <c r="M11" s="36">
        <f>L11*(1+'Q.1.Input'!L10)</f>
        <v>186304.81619481533</v>
      </c>
      <c r="N11" s="36">
        <f>M11*(1+'Q.1.Input'!M10)</f>
        <v>188374.6627027397</v>
      </c>
      <c r="O11" s="41">
        <f t="shared" si="1"/>
        <v>134391.63793441217</v>
      </c>
      <c r="P11" s="41">
        <f t="shared" si="2"/>
        <v>0</v>
      </c>
      <c r="Q11" s="41">
        <f t="shared" si="3"/>
        <v>0</v>
      </c>
    </row>
    <row r="12" spans="1:17" x14ac:dyDescent="0.35">
      <c r="C12" s="26">
        <f t="shared" si="4"/>
        <v>7</v>
      </c>
      <c r="D12" s="35">
        <v>100000</v>
      </c>
      <c r="E12" s="36">
        <f>D12*(1+'Q.1.Input'!D11)</f>
        <v>95052</v>
      </c>
      <c r="F12" s="36">
        <f>E12*(1+'Q.1.Input'!E11)</f>
        <v>101064.98952</v>
      </c>
      <c r="G12" s="36">
        <f>F12*(1+'Q.1.Input'!F11)</f>
        <v>107009.63220356642</v>
      </c>
      <c r="H12" s="36">
        <f>G12*(1+'Q.1.Input'!G11)</f>
        <v>106576.24319314197</v>
      </c>
      <c r="I12" s="36">
        <f>H12*(1+'Q.1.Input'!H11)</f>
        <v>114656.85395204599</v>
      </c>
      <c r="J12" s="36">
        <f>I12*(1+'Q.1.Input'!I11)</f>
        <v>126410.32805067023</v>
      </c>
      <c r="K12" s="36">
        <f>J12*(1+'Q.1.Input'!J11)</f>
        <v>132740.95727944779</v>
      </c>
      <c r="L12" s="36">
        <f>K12*(1+'Q.1.Input'!K11)</f>
        <v>139757.64428123939</v>
      </c>
      <c r="M12" s="36">
        <f>L12*(1+'Q.1.Input'!L11)</f>
        <v>141279.60502746209</v>
      </c>
      <c r="N12" s="36">
        <f>M12*(1+'Q.1.Input'!M11)</f>
        <v>159773.10532555688</v>
      </c>
      <c r="O12" s="41">
        <f t="shared" si="1"/>
        <v>134391.63793441217</v>
      </c>
      <c r="P12" s="41">
        <f t="shared" si="2"/>
        <v>0</v>
      </c>
      <c r="Q12" s="41">
        <f t="shared" si="3"/>
        <v>0</v>
      </c>
    </row>
    <row r="13" spans="1:17" x14ac:dyDescent="0.35">
      <c r="C13" s="26">
        <f t="shared" si="4"/>
        <v>8</v>
      </c>
      <c r="D13" s="35">
        <v>100000</v>
      </c>
      <c r="E13" s="36">
        <f>D13*(1+'Q.1.Input'!D12)</f>
        <v>118653.00000000001</v>
      </c>
      <c r="F13" s="36">
        <f>E13*(1+'Q.1.Input'!E12)</f>
        <v>116209.93473000001</v>
      </c>
      <c r="G13" s="36">
        <f>F13*(1+'Q.1.Input'!F12)</f>
        <v>121052.40271019912</v>
      </c>
      <c r="H13" s="36">
        <f>G13*(1+'Q.1.Input'!G12)</f>
        <v>141839.52130359452</v>
      </c>
      <c r="I13" s="36">
        <f>H13*(1+'Q.1.Input'!H12)</f>
        <v>164462.92495151784</v>
      </c>
      <c r="J13" s="36">
        <f>I13*(1+'Q.1.Input'!I12)</f>
        <v>182088.416618572</v>
      </c>
      <c r="K13" s="36">
        <f>J13*(1+'Q.1.Input'!J12)</f>
        <v>203642.22249371238</v>
      </c>
      <c r="L13" s="36">
        <f>K13*(1+'Q.1.Input'!K12)</f>
        <v>202713.61395914105</v>
      </c>
      <c r="M13" s="36">
        <f>L13*(1+'Q.1.Input'!L12)</f>
        <v>213155.39221417639</v>
      </c>
      <c r="N13" s="36">
        <f>M13*(1+'Q.1.Input'!M12)</f>
        <v>231721.22687603114</v>
      </c>
      <c r="O13" s="41">
        <f t="shared" si="1"/>
        <v>134391.63793441217</v>
      </c>
      <c r="P13" s="41">
        <f t="shared" si="2"/>
        <v>0</v>
      </c>
      <c r="Q13" s="41">
        <f t="shared" si="3"/>
        <v>0</v>
      </c>
    </row>
    <row r="14" spans="1:17" x14ac:dyDescent="0.35">
      <c r="C14" s="26">
        <f t="shared" si="4"/>
        <v>9</v>
      </c>
      <c r="D14" s="35">
        <v>100000</v>
      </c>
      <c r="E14" s="36">
        <f>D14*(1+'Q.1.Input'!D13)</f>
        <v>113473</v>
      </c>
      <c r="F14" s="36">
        <f>E14*(1+'Q.1.Input'!E13)</f>
        <v>112404.08434</v>
      </c>
      <c r="G14" s="36">
        <f>F14*(1+'Q.1.Input'!F13)</f>
        <v>120618.57482356721</v>
      </c>
      <c r="H14" s="36">
        <f>G14*(1+'Q.1.Input'!G13)</f>
        <v>137265.14433496771</v>
      </c>
      <c r="I14" s="36">
        <f>H14*(1+'Q.1.Input'!H13)</f>
        <v>140893.0620997409</v>
      </c>
      <c r="J14" s="36">
        <f>I14*(1+'Q.1.Input'!I13)</f>
        <v>149263.51891908649</v>
      </c>
      <c r="K14" s="36">
        <f>J14*(1+'Q.1.Input'!J13)</f>
        <v>160189.60850396362</v>
      </c>
      <c r="L14" s="36">
        <f>K14*(1+'Q.1.Input'!K13)</f>
        <v>154251.37971672168</v>
      </c>
      <c r="M14" s="36">
        <f>L14*(1+'Q.1.Input'!L13)</f>
        <v>162846.26659453742</v>
      </c>
      <c r="N14" s="36">
        <f>M14*(1+'Q.1.Input'!M13)</f>
        <v>185628.45929111319</v>
      </c>
      <c r="O14" s="41">
        <f t="shared" si="1"/>
        <v>134391.63793441217</v>
      </c>
      <c r="P14" s="41">
        <f t="shared" si="2"/>
        <v>0</v>
      </c>
      <c r="Q14" s="41">
        <f t="shared" si="3"/>
        <v>0</v>
      </c>
    </row>
    <row r="15" spans="1:17" x14ac:dyDescent="0.35">
      <c r="C15" s="26">
        <f t="shared" si="4"/>
        <v>10</v>
      </c>
      <c r="D15" s="35">
        <v>100000</v>
      </c>
      <c r="E15" s="36">
        <f>D15*(1+'Q.1.Input'!D14)</f>
        <v>114713</v>
      </c>
      <c r="F15" s="36">
        <f>E15*(1+'Q.1.Input'!E14)</f>
        <v>119871.64361</v>
      </c>
      <c r="G15" s="36">
        <f>F15*(1+'Q.1.Input'!F14)</f>
        <v>128824.8566712309</v>
      </c>
      <c r="H15" s="36">
        <f>G15*(1+'Q.1.Input'!G14)</f>
        <v>128635.4841319242</v>
      </c>
      <c r="I15" s="36">
        <f>H15*(1+'Q.1.Input'!H14)</f>
        <v>141720.28557782352</v>
      </c>
      <c r="J15" s="36">
        <f>I15*(1+'Q.1.Input'!I14)</f>
        <v>154100.96972590216</v>
      </c>
      <c r="K15" s="36">
        <f>J15*(1+'Q.1.Input'!J14)</f>
        <v>163326.99478339194</v>
      </c>
      <c r="L15" s="36">
        <f>K15*(1+'Q.1.Input'!K14)</f>
        <v>156205.93781083607</v>
      </c>
      <c r="M15" s="36">
        <f>L15*(1+'Q.1.Input'!L14)</f>
        <v>165486.13257617783</v>
      </c>
      <c r="N15" s="36">
        <f>M15*(1+'Q.1.Input'!M14)</f>
        <v>178653.86414526429</v>
      </c>
      <c r="O15" s="41">
        <f t="shared" si="1"/>
        <v>134391.63793441217</v>
      </c>
      <c r="P15" s="41">
        <f t="shared" si="2"/>
        <v>0</v>
      </c>
      <c r="Q15" s="41">
        <f t="shared" si="3"/>
        <v>0</v>
      </c>
    </row>
    <row r="16" spans="1:17" x14ac:dyDescent="0.35">
      <c r="C16" s="26">
        <f t="shared" si="4"/>
        <v>11</v>
      </c>
      <c r="D16" s="35">
        <v>100000</v>
      </c>
      <c r="E16" s="36">
        <f>D16*(1+'Q.1.Input'!D15)</f>
        <v>104203</v>
      </c>
      <c r="F16" s="36">
        <f>E16*(1+'Q.1.Input'!E15)</f>
        <v>104614.60184999999</v>
      </c>
      <c r="G16" s="36">
        <f>F16*(1+'Q.1.Input'!F15)</f>
        <v>114309.2370034395</v>
      </c>
      <c r="H16" s="36">
        <f>G16*(1+'Q.1.Input'!G15)</f>
        <v>124163.83632550601</v>
      </c>
      <c r="I16" s="36">
        <f>H16*(1+'Q.1.Input'!H15)</f>
        <v>138250.22355663468</v>
      </c>
      <c r="J16" s="36">
        <f>I16*(1+'Q.1.Input'!I15)</f>
        <v>156825.52359370413</v>
      </c>
      <c r="K16" s="36">
        <f>J16*(1+'Q.1.Input'!J15)</f>
        <v>200757.05751800846</v>
      </c>
      <c r="L16" s="36">
        <f>K16*(1+'Q.1.Input'!K15)</f>
        <v>223253.8933834765</v>
      </c>
      <c r="M16" s="36">
        <f>L16*(1+'Q.1.Input'!L15)</f>
        <v>233097.15754275396</v>
      </c>
      <c r="N16" s="36">
        <f>M16*(1+'Q.1.Input'!M15)</f>
        <v>263150.37406474125</v>
      </c>
      <c r="O16" s="41">
        <f t="shared" si="1"/>
        <v>134391.63793441217</v>
      </c>
      <c r="P16" s="41">
        <f t="shared" si="2"/>
        <v>0</v>
      </c>
      <c r="Q16" s="41">
        <f t="shared" si="3"/>
        <v>0</v>
      </c>
    </row>
    <row r="17" spans="3:17" x14ac:dyDescent="0.35">
      <c r="C17" s="26">
        <f t="shared" si="4"/>
        <v>12</v>
      </c>
      <c r="D17" s="35">
        <v>100000</v>
      </c>
      <c r="E17" s="36">
        <f>D17*(1+'Q.1.Input'!D16)</f>
        <v>106077</v>
      </c>
      <c r="F17" s="36">
        <f>E17*(1+'Q.1.Input'!E16)</f>
        <v>104400.9834</v>
      </c>
      <c r="G17" s="36">
        <f>F17*(1+'Q.1.Input'!F16)</f>
        <v>119129.874138072</v>
      </c>
      <c r="H17" s="36">
        <f>G17*(1+'Q.1.Input'!G16)</f>
        <v>129136.78356567006</v>
      </c>
      <c r="I17" s="36">
        <f>H17*(1+'Q.1.Input'!H16)</f>
        <v>138109.20728781281</v>
      </c>
      <c r="J17" s="36">
        <f>I17*(1+'Q.1.Input'!I16)</f>
        <v>156824.38596738433</v>
      </c>
      <c r="K17" s="36">
        <f>J17*(1+'Q.1.Input'!J16)</f>
        <v>196596.61849257268</v>
      </c>
      <c r="L17" s="36">
        <f>K17*(1+'Q.1.Input'!K16)</f>
        <v>210519.59101421665</v>
      </c>
      <c r="M17" s="36">
        <f>L17*(1+'Q.1.Input'!L16)</f>
        <v>202473.53224565327</v>
      </c>
      <c r="N17" s="36">
        <f>M17*(1+'Q.1.Input'!M16)</f>
        <v>223166.32724115904</v>
      </c>
      <c r="O17" s="41">
        <f t="shared" si="1"/>
        <v>134391.63793441217</v>
      </c>
      <c r="P17" s="41">
        <f t="shared" si="2"/>
        <v>0</v>
      </c>
      <c r="Q17" s="41">
        <f t="shared" si="3"/>
        <v>0</v>
      </c>
    </row>
    <row r="18" spans="3:17" x14ac:dyDescent="0.35">
      <c r="C18" s="26">
        <f t="shared" si="4"/>
        <v>13</v>
      </c>
      <c r="D18" s="35">
        <v>100000</v>
      </c>
      <c r="E18" s="36">
        <f>D18*(1+'Q.1.Input'!D17)</f>
        <v>116865</v>
      </c>
      <c r="F18" s="36">
        <f>E18*(1+'Q.1.Input'!E17)</f>
        <v>122866.01775</v>
      </c>
      <c r="G18" s="36">
        <f>F18*(1+'Q.1.Input'!F17)</f>
        <v>132346.35967959001</v>
      </c>
      <c r="H18" s="36">
        <f>G18*(1+'Q.1.Input'!G17)</f>
        <v>141949.41153794105</v>
      </c>
      <c r="I18" s="36">
        <f>H18*(1+'Q.1.Input'!H17)</f>
        <v>150010.7186191807</v>
      </c>
      <c r="J18" s="36">
        <f>I18*(1+'Q.1.Input'!I17)</f>
        <v>156902.21103254586</v>
      </c>
      <c r="K18" s="36">
        <f>J18*(1+'Q.1.Input'!J17)</f>
        <v>182190.1403846613</v>
      </c>
      <c r="L18" s="36">
        <f>K18*(1+'Q.1.Input'!K17)</f>
        <v>197490.46837416515</v>
      </c>
      <c r="M18" s="36">
        <f>L18*(1+'Q.1.Input'!L17)</f>
        <v>210882.29703461728</v>
      </c>
      <c r="N18" s="36">
        <f>M18*(1+'Q.1.Input'!M17)</f>
        <v>233680.78216702974</v>
      </c>
      <c r="O18" s="41">
        <f t="shared" si="1"/>
        <v>134391.63793441217</v>
      </c>
      <c r="P18" s="41">
        <f t="shared" si="2"/>
        <v>0</v>
      </c>
      <c r="Q18" s="41">
        <f t="shared" si="3"/>
        <v>0</v>
      </c>
    </row>
    <row r="19" spans="3:17" x14ac:dyDescent="0.35">
      <c r="C19" s="26">
        <f t="shared" si="4"/>
        <v>14</v>
      </c>
      <c r="D19" s="35">
        <v>100000</v>
      </c>
      <c r="E19" s="36">
        <f>D19*(1+'Q.1.Input'!D18)</f>
        <v>108875.00000000001</v>
      </c>
      <c r="F19" s="36">
        <f>E19*(1+'Q.1.Input'!E18)</f>
        <v>116702.02375000002</v>
      </c>
      <c r="G19" s="36">
        <f>F19*(1+'Q.1.Input'!F18)</f>
        <v>127711.69267057504</v>
      </c>
      <c r="H19" s="36">
        <f>G19*(1+'Q.1.Input'!G18)</f>
        <v>136804.76518871996</v>
      </c>
      <c r="I19" s="36">
        <f>H19*(1+'Q.1.Input'!H18)</f>
        <v>159486.99525700972</v>
      </c>
      <c r="J19" s="36">
        <f>I19*(1+'Q.1.Input'!I18)</f>
        <v>156255.7887331027</v>
      </c>
      <c r="K19" s="36">
        <f>J19*(1+'Q.1.Input'!J18)</f>
        <v>164296.71162130818</v>
      </c>
      <c r="L19" s="36">
        <f>K19*(1+'Q.1.Input'!K18)</f>
        <v>178234.00166814376</v>
      </c>
      <c r="M19" s="36">
        <f>L19*(1+'Q.1.Input'!L18)</f>
        <v>188355.91062287762</v>
      </c>
      <c r="N19" s="36">
        <f>M19*(1+'Q.1.Input'!M18)</f>
        <v>215989.60627036003</v>
      </c>
      <c r="O19" s="41">
        <f t="shared" si="1"/>
        <v>134391.63793441217</v>
      </c>
      <c r="P19" s="41">
        <f t="shared" si="2"/>
        <v>0</v>
      </c>
      <c r="Q19" s="41">
        <f t="shared" si="3"/>
        <v>0</v>
      </c>
    </row>
    <row r="20" spans="3:17" x14ac:dyDescent="0.35">
      <c r="C20" s="26">
        <f t="shared" si="4"/>
        <v>15</v>
      </c>
      <c r="D20" s="35">
        <v>100000</v>
      </c>
      <c r="E20" s="36">
        <f>D20*(1+'Q.1.Input'!D19)</f>
        <v>95295</v>
      </c>
      <c r="F20" s="36">
        <f>E20*(1+'Q.1.Input'!E19)</f>
        <v>92295.113400000002</v>
      </c>
      <c r="G20" s="36">
        <f>F20*(1+'Q.1.Input'!F19)</f>
        <v>97681.456218024003</v>
      </c>
      <c r="H20" s="36">
        <f>G20*(1+'Q.1.Input'!G19)</f>
        <v>95701.45310048465</v>
      </c>
      <c r="I20" s="36">
        <f>H20*(1+'Q.1.Input'!H19)</f>
        <v>93908.964883912573</v>
      </c>
      <c r="J20" s="36">
        <f>I20*(1+'Q.1.Input'!I19)</f>
        <v>112068.14142351475</v>
      </c>
      <c r="K20" s="36">
        <f>J20*(1+'Q.1.Input'!J19)</f>
        <v>113532.87203192008</v>
      </c>
      <c r="L20" s="36">
        <f>K20*(1+'Q.1.Input'!K19)</f>
        <v>108009.49780756717</v>
      </c>
      <c r="M20" s="36">
        <f>L20*(1+'Q.1.Input'!L19)</f>
        <v>119635.64015157369</v>
      </c>
      <c r="N20" s="36">
        <f>M20*(1+'Q.1.Input'!M19)</f>
        <v>124913.96459506112</v>
      </c>
      <c r="O20" s="41">
        <f t="shared" si="1"/>
        <v>134391.63793441217</v>
      </c>
      <c r="P20" s="41">
        <f t="shared" si="2"/>
        <v>9477.6733393510513</v>
      </c>
      <c r="Q20" s="41">
        <f t="shared" si="3"/>
        <v>7774.9932107087207</v>
      </c>
    </row>
    <row r="21" spans="3:17" x14ac:dyDescent="0.35">
      <c r="C21" s="26">
        <f t="shared" si="4"/>
        <v>16</v>
      </c>
      <c r="D21" s="35">
        <v>100000</v>
      </c>
      <c r="E21" s="36">
        <f>D21*(1+'Q.1.Input'!D20)</f>
        <v>106431.00000000001</v>
      </c>
      <c r="F21" s="36">
        <f>E21*(1+'Q.1.Input'!E20)</f>
        <v>109667.56671000001</v>
      </c>
      <c r="G21" s="36">
        <f>F21*(1+'Q.1.Input'!F20)</f>
        <v>105375.17814897062</v>
      </c>
      <c r="H21" s="36">
        <f>G21*(1+'Q.1.Input'!G20)</f>
        <v>103679.69153255368</v>
      </c>
      <c r="I21" s="36">
        <f>H21*(1+'Q.1.Input'!H20)</f>
        <v>106899.98275155481</v>
      </c>
      <c r="J21" s="36">
        <f>I21*(1+'Q.1.Input'!I20)</f>
        <v>120785.22151115428</v>
      </c>
      <c r="K21" s="36">
        <f>J21*(1+'Q.1.Input'!J20)</f>
        <v>137418.55436545532</v>
      </c>
      <c r="L21" s="36">
        <f>K21*(1+'Q.1.Input'!K20)</f>
        <v>153174.96580899842</v>
      </c>
      <c r="M21" s="36">
        <f>L21*(1+'Q.1.Input'!L20)</f>
        <v>170024.21204798826</v>
      </c>
      <c r="N21" s="36">
        <f>M21*(1+'Q.1.Input'!M20)</f>
        <v>203721.31063377907</v>
      </c>
      <c r="O21" s="41">
        <f t="shared" si="1"/>
        <v>134391.63793441217</v>
      </c>
      <c r="P21" s="41">
        <f t="shared" si="2"/>
        <v>0</v>
      </c>
      <c r="Q21" s="41">
        <f t="shared" si="3"/>
        <v>0</v>
      </c>
    </row>
    <row r="22" spans="3:17" x14ac:dyDescent="0.35">
      <c r="C22" s="26">
        <f t="shared" si="4"/>
        <v>17</v>
      </c>
      <c r="D22" s="35">
        <v>100000</v>
      </c>
      <c r="E22" s="36">
        <f>D22*(1+'Q.1.Input'!D21)</f>
        <v>96697</v>
      </c>
      <c r="F22" s="36">
        <f>E22*(1+'Q.1.Input'!E21)</f>
        <v>102550.06941</v>
      </c>
      <c r="G22" s="36">
        <f>F22*(1+'Q.1.Input'!F21)</f>
        <v>108323.638317783</v>
      </c>
      <c r="H22" s="36">
        <f>G22*(1+'Q.1.Input'!G21)</f>
        <v>107104.99738670794</v>
      </c>
      <c r="I22" s="36">
        <f>H22*(1+'Q.1.Input'!H21)</f>
        <v>123331.40449079419</v>
      </c>
      <c r="J22" s="36">
        <f>I22*(1+'Q.1.Input'!I21)</f>
        <v>122475.48454362807</v>
      </c>
      <c r="K22" s="36">
        <f>J22*(1+'Q.1.Input'!J21)</f>
        <v>138370.35292770012</v>
      </c>
      <c r="L22" s="36">
        <f>K22*(1+'Q.1.Input'!K21)</f>
        <v>140328.29342162708</v>
      </c>
      <c r="M22" s="36">
        <f>L22*(1+'Q.1.Input'!L21)</f>
        <v>134807.77835842027</v>
      </c>
      <c r="N22" s="36">
        <f>M22*(1+'Q.1.Input'!M21)</f>
        <v>132927.2098503203</v>
      </c>
      <c r="O22" s="41">
        <f t="shared" si="1"/>
        <v>134391.63793441217</v>
      </c>
      <c r="P22" s="41">
        <f t="shared" si="2"/>
        <v>1464.4280840918655</v>
      </c>
      <c r="Q22" s="41">
        <f t="shared" si="3"/>
        <v>1201.341089074193</v>
      </c>
    </row>
    <row r="23" spans="3:17" x14ac:dyDescent="0.35">
      <c r="C23" s="26">
        <f t="shared" si="4"/>
        <v>18</v>
      </c>
      <c r="D23" s="35">
        <v>100000</v>
      </c>
      <c r="E23" s="36">
        <f>D23*(1+'Q.1.Input'!D22)</f>
        <v>95039</v>
      </c>
      <c r="F23" s="36">
        <f>E23*(1+'Q.1.Input'!E22)</f>
        <v>91980.644979999997</v>
      </c>
      <c r="G23" s="36">
        <f>F23*(1+'Q.1.Input'!F22)</f>
        <v>106707.6660477478</v>
      </c>
      <c r="H23" s="36">
        <f>G23*(1+'Q.1.Input'!G22)</f>
        <v>102351.85911967873</v>
      </c>
      <c r="I23" s="36">
        <f>H23*(1+'Q.1.Input'!H22)</f>
        <v>121241.91823880664</v>
      </c>
      <c r="J23" s="36">
        <f>I23*(1+'Q.1.Input'!I22)</f>
        <v>152084.64981957665</v>
      </c>
      <c r="K23" s="36">
        <f>J23*(1+'Q.1.Input'!J22)</f>
        <v>171539.31822449691</v>
      </c>
      <c r="L23" s="36">
        <f>K23*(1+'Q.1.Input'!K22)</f>
        <v>188552.58780600253</v>
      </c>
      <c r="M23" s="36">
        <f>L23*(1+'Q.1.Input'!L22)</f>
        <v>202714.77267611137</v>
      </c>
      <c r="N23" s="36">
        <f>M23*(1+'Q.1.Input'!M22)</f>
        <v>216720.33632030393</v>
      </c>
      <c r="O23" s="41">
        <f t="shared" si="1"/>
        <v>134391.63793441217</v>
      </c>
      <c r="P23" s="41">
        <f t="shared" si="2"/>
        <v>0</v>
      </c>
      <c r="Q23" s="41">
        <f t="shared" si="3"/>
        <v>0</v>
      </c>
    </row>
    <row r="24" spans="3:17" x14ac:dyDescent="0.35">
      <c r="C24" s="26">
        <f t="shared" si="4"/>
        <v>19</v>
      </c>
      <c r="D24" s="35">
        <v>100000</v>
      </c>
      <c r="E24" s="36">
        <f>D24*(1+'Q.1.Input'!D23)</f>
        <v>102716.00000000001</v>
      </c>
      <c r="F24" s="36">
        <f>E24*(1+'Q.1.Input'!E23)</f>
        <v>118199.40984000002</v>
      </c>
      <c r="G24" s="36">
        <f>F24*(1+'Q.1.Input'!F23)</f>
        <v>125376.47800548484</v>
      </c>
      <c r="H24" s="36">
        <f>G24*(1+'Q.1.Input'!G23)</f>
        <v>143759.17721064901</v>
      </c>
      <c r="I24" s="36">
        <f>H24*(1+'Q.1.Input'!H23)</f>
        <v>152148.96279266247</v>
      </c>
      <c r="J24" s="36">
        <f>I24*(1+'Q.1.Input'!I23)</f>
        <v>159055.00421382143</v>
      </c>
      <c r="K24" s="36">
        <f>J24*(1+'Q.1.Input'!J23)</f>
        <v>189937.12383197702</v>
      </c>
      <c r="L24" s="36">
        <f>K24*(1+'Q.1.Input'!K23)</f>
        <v>211289.85529316787</v>
      </c>
      <c r="M24" s="36">
        <f>L24*(1+'Q.1.Input'!L23)</f>
        <v>251711.71750930382</v>
      </c>
      <c r="N24" s="36">
        <f>M24*(1+'Q.1.Input'!M23)</f>
        <v>274358.22073361592</v>
      </c>
      <c r="O24" s="41">
        <f t="shared" si="1"/>
        <v>134391.63793441217</v>
      </c>
      <c r="P24" s="41">
        <f t="shared" si="2"/>
        <v>0</v>
      </c>
      <c r="Q24" s="41">
        <f t="shared" si="3"/>
        <v>0</v>
      </c>
    </row>
    <row r="25" spans="3:17" x14ac:dyDescent="0.35">
      <c r="C25" s="26">
        <f t="shared" si="4"/>
        <v>20</v>
      </c>
      <c r="D25" s="35">
        <v>100000</v>
      </c>
      <c r="E25" s="36">
        <f>D25*(1+'Q.1.Input'!D24)</f>
        <v>125586</v>
      </c>
      <c r="F25" s="36">
        <f>E25*(1+'Q.1.Input'!E24)</f>
        <v>132876.26729999998</v>
      </c>
      <c r="G25" s="36">
        <f>F25*(1+'Q.1.Input'!F24)</f>
        <v>132921.44523088197</v>
      </c>
      <c r="H25" s="36">
        <f>G25*(1+'Q.1.Input'!G24)</f>
        <v>152301.39194554454</v>
      </c>
      <c r="I25" s="36">
        <f>H25*(1+'Q.1.Input'!H24)</f>
        <v>161200.36227692271</v>
      </c>
      <c r="J25" s="36">
        <f>I25*(1+'Q.1.Input'!I24)</f>
        <v>202130.74626265618</v>
      </c>
      <c r="K25" s="36">
        <f>J25*(1+'Q.1.Input'!J24)</f>
        <v>223714.26734858262</v>
      </c>
      <c r="L25" s="36">
        <f>K25*(1+'Q.1.Input'!K24)</f>
        <v>249184.13668621876</v>
      </c>
      <c r="M25" s="36">
        <f>L25*(1+'Q.1.Input'!L24)</f>
        <v>245311.81520211493</v>
      </c>
      <c r="N25" s="36">
        <f>M25*(1+'Q.1.Input'!M24)</f>
        <v>240292.73546307965</v>
      </c>
      <c r="O25" s="41">
        <f t="shared" si="1"/>
        <v>134391.63793441217</v>
      </c>
      <c r="P25" s="41">
        <f t="shared" si="2"/>
        <v>0</v>
      </c>
      <c r="Q25" s="41">
        <f t="shared" si="3"/>
        <v>0</v>
      </c>
    </row>
    <row r="26" spans="3:17" x14ac:dyDescent="0.35">
      <c r="C26" s="26">
        <f t="shared" si="4"/>
        <v>21</v>
      </c>
      <c r="D26" s="35">
        <v>100000</v>
      </c>
      <c r="E26" s="36">
        <f>D26*(1+'Q.1.Input'!D25)</f>
        <v>102113.00000000001</v>
      </c>
      <c r="F26" s="36">
        <f>E26*(1+'Q.1.Input'!E25)</f>
        <v>103621.20901000001</v>
      </c>
      <c r="G26" s="36">
        <f>F26*(1+'Q.1.Input'!F25)</f>
        <v>112192.7554193072</v>
      </c>
      <c r="H26" s="36">
        <f>G26*(1+'Q.1.Input'!G25)</f>
        <v>121747.09047081538</v>
      </c>
      <c r="I26" s="36">
        <f>H26*(1+'Q.1.Input'!H25)</f>
        <v>140172.29514266859</v>
      </c>
      <c r="J26" s="36">
        <f>I26*(1+'Q.1.Input'!I25)</f>
        <v>148417.22954296038</v>
      </c>
      <c r="K26" s="36">
        <f>J26*(1+'Q.1.Input'!J25)</f>
        <v>143054.91503957321</v>
      </c>
      <c r="L26" s="36">
        <f>K26*(1+'Q.1.Input'!K25)</f>
        <v>146664.19054602165</v>
      </c>
      <c r="M26" s="36">
        <f>L26*(1+'Q.1.Input'!L25)</f>
        <v>148190.96476960575</v>
      </c>
      <c r="N26" s="36">
        <f>M26*(1+'Q.1.Input'!M25)</f>
        <v>172903.2900545852</v>
      </c>
      <c r="O26" s="41">
        <f t="shared" si="1"/>
        <v>134391.63793441217</v>
      </c>
      <c r="P26" s="41">
        <f t="shared" si="2"/>
        <v>0</v>
      </c>
      <c r="Q26" s="41">
        <f t="shared" si="3"/>
        <v>0</v>
      </c>
    </row>
    <row r="27" spans="3:17" x14ac:dyDescent="0.35">
      <c r="C27" s="26">
        <f t="shared" si="4"/>
        <v>22</v>
      </c>
      <c r="D27" s="35">
        <v>100000</v>
      </c>
      <c r="E27" s="36">
        <f>D27*(1+'Q.1.Input'!D26)</f>
        <v>106556</v>
      </c>
      <c r="F27" s="36">
        <f>E27*(1+'Q.1.Input'!E26)</f>
        <v>113186.97988</v>
      </c>
      <c r="G27" s="36">
        <f>F27*(1+'Q.1.Input'!F26)</f>
        <v>118657.30661760039</v>
      </c>
      <c r="H27" s="36">
        <f>G27*(1+'Q.1.Input'!G26)</f>
        <v>131615.87107330855</v>
      </c>
      <c r="I27" s="36">
        <f>H27*(1+'Q.1.Input'!H26)</f>
        <v>141385.71718308024</v>
      </c>
      <c r="J27" s="36">
        <f>I27*(1+'Q.1.Input'!I26)</f>
        <v>147702.83102682026</v>
      </c>
      <c r="K27" s="36">
        <f>J27*(1+'Q.1.Input'!J26)</f>
        <v>144942.265114929</v>
      </c>
      <c r="L27" s="36">
        <f>K27*(1+'Q.1.Input'!K26)</f>
        <v>152737.26013280987</v>
      </c>
      <c r="M27" s="36">
        <f>L27*(1+'Q.1.Input'!L26)</f>
        <v>163001.20401373468</v>
      </c>
      <c r="N27" s="36">
        <f>M27*(1+'Q.1.Input'!M26)</f>
        <v>187865.40767398977</v>
      </c>
      <c r="O27" s="41">
        <f t="shared" si="1"/>
        <v>134391.63793441217</v>
      </c>
      <c r="P27" s="41">
        <f t="shared" si="2"/>
        <v>0</v>
      </c>
      <c r="Q27" s="41">
        <f t="shared" si="3"/>
        <v>0</v>
      </c>
    </row>
    <row r="28" spans="3:17" x14ac:dyDescent="0.35">
      <c r="C28" s="26">
        <f t="shared" si="4"/>
        <v>23</v>
      </c>
      <c r="D28" s="35">
        <v>100000</v>
      </c>
      <c r="E28" s="36">
        <f>D28*(1+'Q.1.Input'!D27)</f>
        <v>103082.99999999999</v>
      </c>
      <c r="F28" s="36">
        <f>E28*(1+'Q.1.Input'!E27)</f>
        <v>112045.03601999999</v>
      </c>
      <c r="G28" s="36">
        <f>F28*(1+'Q.1.Input'!F27)</f>
        <v>123795.19894741739</v>
      </c>
      <c r="H28" s="36">
        <f>G28*(1+'Q.1.Input'!G27)</f>
        <v>124734.80450742829</v>
      </c>
      <c r="I28" s="36">
        <f>H28*(1+'Q.1.Input'!H27)</f>
        <v>139831.45789696233</v>
      </c>
      <c r="J28" s="36">
        <f>I28*(1+'Q.1.Input'!I27)</f>
        <v>157675.35023919368</v>
      </c>
      <c r="K28" s="36">
        <f>J28*(1+'Q.1.Input'!J27)</f>
        <v>156639.42318812219</v>
      </c>
      <c r="L28" s="36">
        <f>K28*(1+'Q.1.Input'!K27)</f>
        <v>171728.498823834</v>
      </c>
      <c r="M28" s="36">
        <f>L28*(1+'Q.1.Input'!L27)</f>
        <v>208708.51376055842</v>
      </c>
      <c r="N28" s="36">
        <f>M28*(1+'Q.1.Input'!M27)</f>
        <v>219788.84875610648</v>
      </c>
      <c r="O28" s="41">
        <f t="shared" si="1"/>
        <v>134391.63793441217</v>
      </c>
      <c r="P28" s="41">
        <f t="shared" si="2"/>
        <v>0</v>
      </c>
      <c r="Q28" s="41">
        <f t="shared" si="3"/>
        <v>0</v>
      </c>
    </row>
    <row r="29" spans="3:17" x14ac:dyDescent="0.35">
      <c r="C29" s="26">
        <f t="shared" si="4"/>
        <v>24</v>
      </c>
      <c r="D29" s="35">
        <v>100000</v>
      </c>
      <c r="E29" s="36">
        <f>D29*(1+'Q.1.Input'!D28)</f>
        <v>95645</v>
      </c>
      <c r="F29" s="36">
        <f>E29*(1+'Q.1.Input'!E28)</f>
        <v>93598.197</v>
      </c>
      <c r="G29" s="36">
        <f>F29*(1+'Q.1.Input'!F28)</f>
        <v>89265.536460870004</v>
      </c>
      <c r="H29" s="36">
        <f>G29*(1+'Q.1.Input'!G28)</f>
        <v>99251.672024747517</v>
      </c>
      <c r="I29" s="36">
        <f>H29*(1+'Q.1.Input'!H28)</f>
        <v>116013.29439628687</v>
      </c>
      <c r="J29" s="36">
        <f>I29*(1+'Q.1.Input'!I28)</f>
        <v>122411.4275822421</v>
      </c>
      <c r="K29" s="36">
        <f>J29*(1+'Q.1.Input'!J28)</f>
        <v>143770.99758106752</v>
      </c>
      <c r="L29" s="36">
        <f>K29*(1+'Q.1.Input'!K28)</f>
        <v>148219.27224622574</v>
      </c>
      <c r="M29" s="36">
        <f>L29*(1+'Q.1.Input'!L28)</f>
        <v>166623.65928103958</v>
      </c>
      <c r="N29" s="36">
        <f>M29*(1+'Q.1.Input'!M28)</f>
        <v>182706.17487484551</v>
      </c>
      <c r="O29" s="41">
        <f t="shared" si="1"/>
        <v>134391.63793441217</v>
      </c>
      <c r="P29" s="41">
        <f t="shared" si="2"/>
        <v>0</v>
      </c>
      <c r="Q29" s="41">
        <f t="shared" si="3"/>
        <v>0</v>
      </c>
    </row>
    <row r="30" spans="3:17" x14ac:dyDescent="0.35">
      <c r="C30" s="26">
        <f t="shared" si="4"/>
        <v>25</v>
      </c>
      <c r="D30" s="35">
        <v>100000</v>
      </c>
      <c r="E30" s="36">
        <f>D30*(1+'Q.1.Input'!D29)</f>
        <v>97763</v>
      </c>
      <c r="F30" s="36">
        <f>E30*(1+'Q.1.Input'!E29)</f>
        <v>93039.091839999994</v>
      </c>
      <c r="G30" s="36">
        <f>F30*(1+'Q.1.Input'!F29)</f>
        <v>105849.64439544961</v>
      </c>
      <c r="H30" s="36">
        <f>G30*(1+'Q.1.Input'!G29)</f>
        <v>111708.42221273774</v>
      </c>
      <c r="I30" s="36">
        <f>H30*(1+'Q.1.Input'!H29)</f>
        <v>118709.18903281001</v>
      </c>
      <c r="J30" s="36">
        <f>I30*(1+'Q.1.Input'!I29)</f>
        <v>128128.76318256349</v>
      </c>
      <c r="K30" s="36">
        <f>J30*(1+'Q.1.Input'!J29)</f>
        <v>140277.93250753413</v>
      </c>
      <c r="L30" s="36">
        <f>K30*(1+'Q.1.Input'!K29)</f>
        <v>146990.23157801962</v>
      </c>
      <c r="M30" s="36">
        <f>L30*(1+'Q.1.Input'!L29)</f>
        <v>149860.95080073836</v>
      </c>
      <c r="N30" s="36">
        <f>M30*(1+'Q.1.Input'!M29)</f>
        <v>157993.90460069443</v>
      </c>
      <c r="O30" s="41">
        <f t="shared" si="1"/>
        <v>134391.63793441217</v>
      </c>
      <c r="P30" s="41">
        <f t="shared" si="2"/>
        <v>0</v>
      </c>
      <c r="Q30" s="41">
        <f t="shared" si="3"/>
        <v>0</v>
      </c>
    </row>
    <row r="31" spans="3:17" x14ac:dyDescent="0.35">
      <c r="C31" s="26">
        <f t="shared" si="4"/>
        <v>26</v>
      </c>
      <c r="D31" s="35">
        <v>100000</v>
      </c>
      <c r="E31" s="36">
        <f>D31*(1+'Q.1.Input'!D30)</f>
        <v>127610</v>
      </c>
      <c r="F31" s="36">
        <f>E31*(1+'Q.1.Input'!E30)</f>
        <v>125298.9829</v>
      </c>
      <c r="G31" s="36">
        <f>F31*(1+'Q.1.Input'!F30)</f>
        <v>132735.477535115</v>
      </c>
      <c r="H31" s="36">
        <f>G31*(1+'Q.1.Input'!G30)</f>
        <v>137902.86967555701</v>
      </c>
      <c r="I31" s="36">
        <f>H31*(1+'Q.1.Input'!H30)</f>
        <v>131112.53237273259</v>
      </c>
      <c r="J31" s="36">
        <f>I31*(1+'Q.1.Input'!I30)</f>
        <v>144315.56438266675</v>
      </c>
      <c r="K31" s="36">
        <f>J31*(1+'Q.1.Input'!J30)</f>
        <v>152691.63973943674</v>
      </c>
      <c r="L31" s="36">
        <f>K31*(1+'Q.1.Input'!K30)</f>
        <v>145689.20114098617</v>
      </c>
      <c r="M31" s="36">
        <f>L31*(1+'Q.1.Input'!L30)</f>
        <v>144765.53160575233</v>
      </c>
      <c r="N31" s="36">
        <f>M31*(1+'Q.1.Input'!M30)</f>
        <v>150399.80609584821</v>
      </c>
      <c r="O31" s="41">
        <f t="shared" si="1"/>
        <v>134391.63793441217</v>
      </c>
      <c r="P31" s="41">
        <f t="shared" si="2"/>
        <v>0</v>
      </c>
      <c r="Q31" s="41">
        <f t="shared" si="3"/>
        <v>0</v>
      </c>
    </row>
    <row r="32" spans="3:17" x14ac:dyDescent="0.35">
      <c r="C32" s="26">
        <f t="shared" si="4"/>
        <v>27</v>
      </c>
      <c r="D32" s="35">
        <v>100000</v>
      </c>
      <c r="E32" s="36">
        <f>D32*(1+'Q.1.Input'!D31)</f>
        <v>106468</v>
      </c>
      <c r="F32" s="36">
        <f>E32*(1+'Q.1.Input'!E31)</f>
        <v>111239.89576000001</v>
      </c>
      <c r="G32" s="36">
        <f>F32*(1+'Q.1.Input'!F31)</f>
        <v>113324.53140654242</v>
      </c>
      <c r="H32" s="36">
        <f>G32*(1+'Q.1.Input'!G31)</f>
        <v>136075.56433171988</v>
      </c>
      <c r="I32" s="36">
        <f>H32*(1+'Q.1.Input'!H31)</f>
        <v>158948.50594023868</v>
      </c>
      <c r="J32" s="36">
        <f>I32*(1+'Q.1.Input'!I31)</f>
        <v>189843.32703984287</v>
      </c>
      <c r="K32" s="36">
        <f>J32*(1+'Q.1.Input'!J31)</f>
        <v>195120.97153155052</v>
      </c>
      <c r="L32" s="36">
        <f>K32*(1+'Q.1.Input'!K31)</f>
        <v>206896.52216347956</v>
      </c>
      <c r="M32" s="36">
        <f>L32*(1+'Q.1.Input'!L31)</f>
        <v>221042.03738379668</v>
      </c>
      <c r="N32" s="36">
        <f>M32*(1+'Q.1.Input'!M31)</f>
        <v>232215.71237354761</v>
      </c>
      <c r="O32" s="41">
        <f t="shared" si="1"/>
        <v>134391.63793441217</v>
      </c>
      <c r="P32" s="41">
        <f t="shared" si="2"/>
        <v>0</v>
      </c>
      <c r="Q32" s="41">
        <f t="shared" si="3"/>
        <v>0</v>
      </c>
    </row>
    <row r="33" spans="3:17" x14ac:dyDescent="0.35">
      <c r="C33" s="26">
        <f t="shared" si="4"/>
        <v>28</v>
      </c>
      <c r="D33" s="35">
        <v>100000</v>
      </c>
      <c r="E33" s="36">
        <f>D33*(1+'Q.1.Input'!D32)</f>
        <v>98960</v>
      </c>
      <c r="F33" s="36">
        <f>E33*(1+'Q.1.Input'!E32)</f>
        <v>109847.57920000001</v>
      </c>
      <c r="G33" s="36">
        <f>F33*(1+'Q.1.Input'!F32)</f>
        <v>107213.434250784</v>
      </c>
      <c r="H33" s="36">
        <f>G33*(1+'Q.1.Input'!G32)</f>
        <v>115394.89141846134</v>
      </c>
      <c r="I33" s="36">
        <f>H33*(1+'Q.1.Input'!H32)</f>
        <v>122998.26081402376</v>
      </c>
      <c r="J33" s="36">
        <f>I33*(1+'Q.1.Input'!I32)</f>
        <v>117180.44307752044</v>
      </c>
      <c r="K33" s="36">
        <f>J33*(1+'Q.1.Input'!J32)</f>
        <v>123619.5084246302</v>
      </c>
      <c r="L33" s="36">
        <f>K33*(1+'Q.1.Input'!K32)</f>
        <v>139038.56971043433</v>
      </c>
      <c r="M33" s="36">
        <f>L33*(1+'Q.1.Input'!L32)</f>
        <v>142762.02260727977</v>
      </c>
      <c r="N33" s="36">
        <f>M33*(1+'Q.1.Input'!M32)</f>
        <v>149323.36516631034</v>
      </c>
      <c r="O33" s="41">
        <f t="shared" si="1"/>
        <v>134391.63793441217</v>
      </c>
      <c r="P33" s="41">
        <f t="shared" si="2"/>
        <v>0</v>
      </c>
      <c r="Q33" s="41">
        <f t="shared" si="3"/>
        <v>0</v>
      </c>
    </row>
    <row r="34" spans="3:17" x14ac:dyDescent="0.35">
      <c r="C34" s="26">
        <f t="shared" si="4"/>
        <v>29</v>
      </c>
      <c r="D34" s="35">
        <v>100000</v>
      </c>
      <c r="E34" s="36">
        <f>D34*(1+'Q.1.Input'!D33)</f>
        <v>115694.99999999999</v>
      </c>
      <c r="F34" s="36">
        <f>E34*(1+'Q.1.Input'!E33)</f>
        <v>116883.18764999999</v>
      </c>
      <c r="G34" s="36">
        <f>F34*(1+'Q.1.Input'!F33)</f>
        <v>129116.18206944899</v>
      </c>
      <c r="H34" s="36">
        <f>G34*(1+'Q.1.Input'!G33)</f>
        <v>137921.90568658541</v>
      </c>
      <c r="I34" s="36">
        <f>H34*(1+'Q.1.Input'!H33)</f>
        <v>158139.87784118197</v>
      </c>
      <c r="J34" s="36">
        <f>I34*(1+'Q.1.Input'!I33)</f>
        <v>170122.13638520832</v>
      </c>
      <c r="K34" s="36">
        <f>J34*(1+'Q.1.Input'!J33)</f>
        <v>171501.82691129236</v>
      </c>
      <c r="L34" s="36">
        <f>K34*(1+'Q.1.Input'!K33)</f>
        <v>199772.18805934978</v>
      </c>
      <c r="M34" s="36">
        <f>L34*(1+'Q.1.Input'!L33)</f>
        <v>214571.31175078638</v>
      </c>
      <c r="N34" s="36">
        <f>M34*(1+'Q.1.Input'!M33)</f>
        <v>238399.45592071122</v>
      </c>
      <c r="O34" s="41">
        <f t="shared" si="1"/>
        <v>134391.63793441217</v>
      </c>
      <c r="P34" s="41">
        <f t="shared" si="2"/>
        <v>0</v>
      </c>
      <c r="Q34" s="41">
        <f t="shared" si="3"/>
        <v>0</v>
      </c>
    </row>
    <row r="35" spans="3:17" x14ac:dyDescent="0.35">
      <c r="C35" s="26">
        <f t="shared" si="4"/>
        <v>30</v>
      </c>
      <c r="D35" s="35">
        <v>100000</v>
      </c>
      <c r="E35" s="36">
        <f>D35*(1+'Q.1.Input'!D34)</f>
        <v>106867</v>
      </c>
      <c r="F35" s="36">
        <f>E35*(1+'Q.1.Input'!E34)</f>
        <v>124479.75027000002</v>
      </c>
      <c r="G35" s="36">
        <f>F35*(1+'Q.1.Input'!F34)</f>
        <v>153474.81850039112</v>
      </c>
      <c r="H35" s="36">
        <f>G35*(1+'Q.1.Input'!G34)</f>
        <v>170073.12012120843</v>
      </c>
      <c r="I35" s="36">
        <f>H35*(1+'Q.1.Input'!H34)</f>
        <v>198723.6379368272</v>
      </c>
      <c r="J35" s="36">
        <f>I35*(1+'Q.1.Input'!I34)</f>
        <v>212342.16884463796</v>
      </c>
      <c r="K35" s="36">
        <f>J35*(1+'Q.1.Input'!J34)</f>
        <v>220908.05193583065</v>
      </c>
      <c r="L35" s="36">
        <f>K35*(1+'Q.1.Input'!K34)</f>
        <v>212149.04767657496</v>
      </c>
      <c r="M35" s="36">
        <f>L35*(1+'Q.1.Input'!L34)</f>
        <v>207496.61906102768</v>
      </c>
      <c r="N35" s="36">
        <f>M35*(1+'Q.1.Input'!M34)</f>
        <v>233823.79008749084</v>
      </c>
      <c r="O35" s="41">
        <f t="shared" si="1"/>
        <v>134391.63793441217</v>
      </c>
      <c r="P35" s="41">
        <f t="shared" si="2"/>
        <v>0</v>
      </c>
      <c r="Q35" s="41">
        <f t="shared" si="3"/>
        <v>0</v>
      </c>
    </row>
    <row r="36" spans="3:17" x14ac:dyDescent="0.35">
      <c r="C36" s="26">
        <f t="shared" si="4"/>
        <v>31</v>
      </c>
      <c r="D36" s="35">
        <v>100000</v>
      </c>
      <c r="E36" s="36">
        <f>D36*(1+'Q.1.Input'!D35)</f>
        <v>121169</v>
      </c>
      <c r="F36" s="36">
        <f>E36*(1+'Q.1.Input'!E35)</f>
        <v>120028.79970999999</v>
      </c>
      <c r="G36" s="36">
        <f>F36*(1+'Q.1.Input'!F35)</f>
        <v>152675.4329431229</v>
      </c>
      <c r="H36" s="36">
        <f>G36*(1+'Q.1.Input'!G35)</f>
        <v>159446.58839415043</v>
      </c>
      <c r="I36" s="36">
        <f>H36*(1+'Q.1.Input'!H35)</f>
        <v>185039.3602972955</v>
      </c>
      <c r="J36" s="36">
        <f>I36*(1+'Q.1.Input'!I35)</f>
        <v>224254.75192510133</v>
      </c>
      <c r="K36" s="36">
        <f>J36*(1+'Q.1.Input'!J35)</f>
        <v>216939.56191730453</v>
      </c>
      <c r="L36" s="36">
        <f>K36*(1+'Q.1.Input'!K35)</f>
        <v>209526.73708659023</v>
      </c>
      <c r="M36" s="36">
        <f>L36*(1+'Q.1.Input'!L35)</f>
        <v>218729.15137943326</v>
      </c>
      <c r="N36" s="36">
        <f>M36*(1+'Q.1.Input'!M35)</f>
        <v>211121.75149445655</v>
      </c>
      <c r="O36" s="41">
        <f t="shared" si="1"/>
        <v>134391.63793441217</v>
      </c>
      <c r="P36" s="41">
        <f t="shared" si="2"/>
        <v>0</v>
      </c>
      <c r="Q36" s="41">
        <f t="shared" si="3"/>
        <v>0</v>
      </c>
    </row>
    <row r="37" spans="3:17" x14ac:dyDescent="0.35">
      <c r="C37" s="26">
        <f t="shared" si="4"/>
        <v>32</v>
      </c>
      <c r="D37" s="35">
        <v>100000</v>
      </c>
      <c r="E37" s="36">
        <f>D37*(1+'Q.1.Input'!D36)</f>
        <v>109774</v>
      </c>
      <c r="F37" s="36">
        <f>E37*(1+'Q.1.Input'!E36)</f>
        <v>107178.94263999999</v>
      </c>
      <c r="G37" s="36">
        <f>F37*(1+'Q.1.Input'!F36)</f>
        <v>101837.14413882239</v>
      </c>
      <c r="H37" s="36">
        <f>G37*(1+'Q.1.Input'!G36)</f>
        <v>116843.86569911925</v>
      </c>
      <c r="I37" s="36">
        <f>H37*(1+'Q.1.Input'!H36)</f>
        <v>131138.5442287495</v>
      </c>
      <c r="J37" s="36">
        <f>I37*(1+'Q.1.Input'!I36)</f>
        <v>149559.57553656196</v>
      </c>
      <c r="K37" s="36">
        <f>J37*(1+'Q.1.Input'!J36)</f>
        <v>161455.54417474009</v>
      </c>
      <c r="L37" s="36">
        <f>K37*(1+'Q.1.Input'!K36)</f>
        <v>170660.12474814203</v>
      </c>
      <c r="M37" s="36">
        <f>L37*(1+'Q.1.Input'!L36)</f>
        <v>206258.12016935699</v>
      </c>
      <c r="N37" s="36">
        <f>M37*(1+'Q.1.Input'!M36)</f>
        <v>238246.69202642256</v>
      </c>
      <c r="O37" s="41">
        <f t="shared" si="1"/>
        <v>134391.63793441217</v>
      </c>
      <c r="P37" s="41">
        <f t="shared" si="2"/>
        <v>0</v>
      </c>
      <c r="Q37" s="41">
        <f t="shared" si="3"/>
        <v>0</v>
      </c>
    </row>
    <row r="38" spans="3:17" x14ac:dyDescent="0.35">
      <c r="C38" s="26">
        <f t="shared" si="4"/>
        <v>33</v>
      </c>
      <c r="D38" s="35">
        <v>100000</v>
      </c>
      <c r="E38" s="36">
        <f>D38*(1+'Q.1.Input'!D37)</f>
        <v>99451</v>
      </c>
      <c r="F38" s="36">
        <f>E38*(1+'Q.1.Input'!E37)</f>
        <v>105759.17693000002</v>
      </c>
      <c r="G38" s="36">
        <f>F38*(1+'Q.1.Input'!F37)</f>
        <v>131362.4160729837</v>
      </c>
      <c r="H38" s="36">
        <f>G38*(1+'Q.1.Input'!G37)</f>
        <v>128986.06996622343</v>
      </c>
      <c r="I38" s="36">
        <f>H38*(1+'Q.1.Input'!H37)</f>
        <v>149607.07297172357</v>
      </c>
      <c r="J38" s="36">
        <f>I38*(1+'Q.1.Input'!I37)</f>
        <v>160124.45020163574</v>
      </c>
      <c r="K38" s="36">
        <f>J38*(1+'Q.1.Input'!J37)</f>
        <v>152419.26165793304</v>
      </c>
      <c r="L38" s="36">
        <f>K38*(1+'Q.1.Input'!K37)</f>
        <v>168272.38906297463</v>
      </c>
      <c r="M38" s="36">
        <f>L38*(1+'Q.1.Input'!L37)</f>
        <v>188638.39631126644</v>
      </c>
      <c r="N38" s="36">
        <f>M38*(1+'Q.1.Input'!M37)</f>
        <v>200886.68738375694</v>
      </c>
      <c r="O38" s="41">
        <f t="shared" si="1"/>
        <v>134391.63793441217</v>
      </c>
      <c r="P38" s="41">
        <f t="shared" si="2"/>
        <v>0</v>
      </c>
      <c r="Q38" s="41">
        <f t="shared" si="3"/>
        <v>0</v>
      </c>
    </row>
    <row r="39" spans="3:17" x14ac:dyDescent="0.35">
      <c r="C39" s="26">
        <f t="shared" si="4"/>
        <v>34</v>
      </c>
      <c r="D39" s="35">
        <v>100000</v>
      </c>
      <c r="E39" s="36">
        <f>D39*(1+'Q.1.Input'!D38)</f>
        <v>116023.00000000001</v>
      </c>
      <c r="F39" s="36">
        <f>E39*(1+'Q.1.Input'!E38)</f>
        <v>119307.61113000002</v>
      </c>
      <c r="G39" s="36">
        <f>F39*(1+'Q.1.Input'!F38)</f>
        <v>135741.04148704623</v>
      </c>
      <c r="H39" s="36">
        <f>G39*(1+'Q.1.Input'!G38)</f>
        <v>139640.88160896907</v>
      </c>
      <c r="I39" s="36">
        <f>H39*(1+'Q.1.Input'!H38)</f>
        <v>137779.46865712153</v>
      </c>
      <c r="J39" s="36">
        <f>I39*(1+'Q.1.Input'!I38)</f>
        <v>155553.0201138902</v>
      </c>
      <c r="K39" s="36">
        <f>J39*(1+'Q.1.Input'!J38)</f>
        <v>171069.43387025077</v>
      </c>
      <c r="L39" s="36">
        <f>K39*(1+'Q.1.Input'!K38)</f>
        <v>181177.92671764389</v>
      </c>
      <c r="M39" s="36">
        <f>L39*(1+'Q.1.Input'!L38)</f>
        <v>189269.33292485384</v>
      </c>
      <c r="N39" s="36">
        <f>M39*(1+'Q.1.Input'!M38)</f>
        <v>203451.28404091313</v>
      </c>
      <c r="O39" s="41">
        <f t="shared" si="1"/>
        <v>134391.63793441217</v>
      </c>
      <c r="P39" s="41">
        <f t="shared" si="2"/>
        <v>0</v>
      </c>
      <c r="Q39" s="41">
        <f t="shared" si="3"/>
        <v>0</v>
      </c>
    </row>
    <row r="40" spans="3:17" x14ac:dyDescent="0.35">
      <c r="C40" s="26">
        <f t="shared" si="4"/>
        <v>35</v>
      </c>
      <c r="D40" s="35">
        <v>100000</v>
      </c>
      <c r="E40" s="36">
        <f>D40*(1+'Q.1.Input'!D39)</f>
        <v>111086</v>
      </c>
      <c r="F40" s="36">
        <f>E40*(1+'Q.1.Input'!E39)</f>
        <v>107686.7684</v>
      </c>
      <c r="G40" s="36">
        <f>F40*(1+'Q.1.Input'!F39)</f>
        <v>116058.33777541599</v>
      </c>
      <c r="H40" s="36">
        <f>G40*(1+'Q.1.Input'!G39)</f>
        <v>120910.73687780612</v>
      </c>
      <c r="I40" s="36">
        <f>H40*(1+'Q.1.Input'!H39)</f>
        <v>117120.1852766869</v>
      </c>
      <c r="J40" s="36">
        <f>I40*(1+'Q.1.Input'!I39)</f>
        <v>123301.78865559044</v>
      </c>
      <c r="K40" s="36">
        <f>J40*(1+'Q.1.Input'!J39)</f>
        <v>124367.11610957474</v>
      </c>
      <c r="L40" s="36">
        <f>K40*(1+'Q.1.Input'!K39)</f>
        <v>119848.85878131389</v>
      </c>
      <c r="M40" s="36">
        <f>L40*(1+'Q.1.Input'!L39)</f>
        <v>128165.17109214926</v>
      </c>
      <c r="N40" s="36">
        <f>M40*(1+'Q.1.Input'!M39)</f>
        <v>131756.35918615127</v>
      </c>
      <c r="O40" s="41">
        <f t="shared" si="1"/>
        <v>134391.63793441217</v>
      </c>
      <c r="P40" s="41">
        <f t="shared" si="2"/>
        <v>2635.2787482608983</v>
      </c>
      <c r="Q40" s="41">
        <f t="shared" si="3"/>
        <v>2161.8464408329555</v>
      </c>
    </row>
    <row r="41" spans="3:17" x14ac:dyDescent="0.35">
      <c r="C41" s="26">
        <f t="shared" si="4"/>
        <v>36</v>
      </c>
      <c r="D41" s="35">
        <v>100000</v>
      </c>
      <c r="E41" s="36">
        <f>D41*(1+'Q.1.Input'!D40)</f>
        <v>106932</v>
      </c>
      <c r="F41" s="36">
        <f>E41*(1+'Q.1.Input'!E40)</f>
        <v>109856.59019999999</v>
      </c>
      <c r="G41" s="36">
        <f>F41*(1+'Q.1.Input'!F40)</f>
        <v>124540.02204613198</v>
      </c>
      <c r="H41" s="36">
        <f>G41*(1+'Q.1.Input'!G40)</f>
        <v>122004.38719727274</v>
      </c>
      <c r="I41" s="36">
        <f>H41*(1+'Q.1.Input'!H40)</f>
        <v>123699.02813544284</v>
      </c>
      <c r="J41" s="36">
        <f>I41*(1+'Q.1.Input'!I40)</f>
        <v>133737.20426863403</v>
      </c>
      <c r="K41" s="36">
        <f>J41*(1+'Q.1.Input'!J40)</f>
        <v>154225.74396258875</v>
      </c>
      <c r="L41" s="36">
        <f>K41*(1+'Q.1.Input'!K40)</f>
        <v>165291.44109190447</v>
      </c>
      <c r="M41" s="36">
        <f>L41*(1+'Q.1.Input'!L40)</f>
        <v>180694.95048725905</v>
      </c>
      <c r="N41" s="36">
        <f>M41*(1+'Q.1.Input'!M40)</f>
        <v>176425.12880724511</v>
      </c>
      <c r="O41" s="41">
        <f t="shared" si="1"/>
        <v>134391.63793441217</v>
      </c>
      <c r="P41" s="41">
        <f t="shared" si="2"/>
        <v>0</v>
      </c>
      <c r="Q41" s="41">
        <f t="shared" si="3"/>
        <v>0</v>
      </c>
    </row>
    <row r="42" spans="3:17" x14ac:dyDescent="0.35">
      <c r="C42" s="26">
        <f t="shared" si="4"/>
        <v>37</v>
      </c>
      <c r="D42" s="35">
        <v>100000</v>
      </c>
      <c r="E42" s="36">
        <f>D42*(1+'Q.1.Input'!D41)</f>
        <v>115392.99999999999</v>
      </c>
      <c r="F42" s="36">
        <f>E42*(1+'Q.1.Input'!E41)</f>
        <v>125143.70849999999</v>
      </c>
      <c r="G42" s="36">
        <f>F42*(1+'Q.1.Input'!F41)</f>
        <v>126251.23032022499</v>
      </c>
      <c r="H42" s="36">
        <f>G42*(1+'Q.1.Input'!G41)</f>
        <v>129185.30891286701</v>
      </c>
      <c r="I42" s="36">
        <f>H42*(1+'Q.1.Input'!H41)</f>
        <v>131891.74113459158</v>
      </c>
      <c r="J42" s="36">
        <f>I42*(1+'Q.1.Input'!I41)</f>
        <v>147275.59382053034</v>
      </c>
      <c r="K42" s="36">
        <f>J42*(1+'Q.1.Input'!J41)</f>
        <v>141936.8535445361</v>
      </c>
      <c r="L42" s="36">
        <f>K42*(1+'Q.1.Input'!K41)</f>
        <v>144935.97925993215</v>
      </c>
      <c r="M42" s="36">
        <f>L42*(1+'Q.1.Input'!L41)</f>
        <v>143151.81735524238</v>
      </c>
      <c r="N42" s="36">
        <f>M42*(1+'Q.1.Input'!M41)</f>
        <v>136841.68524622329</v>
      </c>
      <c r="O42" s="41">
        <f t="shared" si="1"/>
        <v>134391.63793441217</v>
      </c>
      <c r="P42" s="41">
        <f t="shared" si="2"/>
        <v>0</v>
      </c>
      <c r="Q42" s="41">
        <f t="shared" si="3"/>
        <v>0</v>
      </c>
    </row>
    <row r="43" spans="3:17" x14ac:dyDescent="0.35">
      <c r="C43" s="26">
        <f t="shared" si="4"/>
        <v>38</v>
      </c>
      <c r="D43" s="35">
        <v>100000</v>
      </c>
      <c r="E43" s="36">
        <f>D43*(1+'Q.1.Input'!D42)</f>
        <v>96058</v>
      </c>
      <c r="F43" s="36">
        <f>E43*(1+'Q.1.Input'!E42)</f>
        <v>102392.06451999999</v>
      </c>
      <c r="G43" s="36">
        <f>F43*(1+'Q.1.Input'!F42)</f>
        <v>101351.7611444768</v>
      </c>
      <c r="H43" s="36">
        <f>G43*(1+'Q.1.Input'!G42)</f>
        <v>109809.56561198339</v>
      </c>
      <c r="I43" s="36">
        <f>H43*(1+'Q.1.Input'!H42)</f>
        <v>115559.19446742683</v>
      </c>
      <c r="J43" s="36">
        <f>I43*(1+'Q.1.Input'!I42)</f>
        <v>132508.26151996432</v>
      </c>
      <c r="K43" s="36">
        <f>J43*(1+'Q.1.Input'!J42)</f>
        <v>133874.42169623516</v>
      </c>
      <c r="L43" s="36">
        <f>K43*(1+'Q.1.Input'!K42)</f>
        <v>140679.25855105478</v>
      </c>
      <c r="M43" s="36">
        <f>L43*(1+'Q.1.Input'!L42)</f>
        <v>147233.50520694841</v>
      </c>
      <c r="N43" s="36">
        <f>M43*(1+'Q.1.Input'!M42)</f>
        <v>144512.63003072399</v>
      </c>
      <c r="O43" s="41">
        <f t="shared" si="1"/>
        <v>134391.63793441217</v>
      </c>
      <c r="P43" s="41">
        <f t="shared" si="2"/>
        <v>0</v>
      </c>
      <c r="Q43" s="41">
        <f t="shared" si="3"/>
        <v>0</v>
      </c>
    </row>
    <row r="44" spans="3:17" x14ac:dyDescent="0.35">
      <c r="C44" s="26">
        <f t="shared" si="4"/>
        <v>39</v>
      </c>
      <c r="D44" s="35">
        <v>100000</v>
      </c>
      <c r="E44" s="36">
        <f>D44*(1+'Q.1.Input'!D43)</f>
        <v>116510</v>
      </c>
      <c r="F44" s="36">
        <f>E44*(1+'Q.1.Input'!E43)</f>
        <v>121570.02930000001</v>
      </c>
      <c r="G44" s="36">
        <f>F44*(1+'Q.1.Input'!F43)</f>
        <v>132115.01364148202</v>
      </c>
      <c r="H44" s="36">
        <f>G44*(1+'Q.1.Input'!G43)</f>
        <v>127123.70842610682</v>
      </c>
      <c r="I44" s="36">
        <f>H44*(1+'Q.1.Input'!H43)</f>
        <v>131641.68502357064</v>
      </c>
      <c r="J44" s="36">
        <f>I44*(1+'Q.1.Input'!I43)</f>
        <v>137615.58468994027</v>
      </c>
      <c r="K44" s="36">
        <f>J44*(1+'Q.1.Input'!J43)</f>
        <v>136650.89944126378</v>
      </c>
      <c r="L44" s="36">
        <f>K44*(1+'Q.1.Input'!K43)</f>
        <v>142500.92444634429</v>
      </c>
      <c r="M44" s="36">
        <f>L44*(1+'Q.1.Input'!L43)</f>
        <v>151605.30850922121</v>
      </c>
      <c r="N44" s="36">
        <f>M44*(1+'Q.1.Input'!M43)</f>
        <v>163710.99239368254</v>
      </c>
      <c r="O44" s="41">
        <f t="shared" si="1"/>
        <v>134391.63793441217</v>
      </c>
      <c r="P44" s="41">
        <f t="shared" si="2"/>
        <v>0</v>
      </c>
      <c r="Q44" s="41">
        <f t="shared" si="3"/>
        <v>0</v>
      </c>
    </row>
    <row r="45" spans="3:17" x14ac:dyDescent="0.35">
      <c r="C45" s="26">
        <f t="shared" si="4"/>
        <v>40</v>
      </c>
      <c r="D45" s="35">
        <v>100000</v>
      </c>
      <c r="E45" s="36">
        <f>D45*(1+'Q.1.Input'!D44)</f>
        <v>118526</v>
      </c>
      <c r="F45" s="36">
        <f>E45*(1+'Q.1.Input'!E44)</f>
        <v>123934.34138000001</v>
      </c>
      <c r="G45" s="36">
        <f>F45*(1+'Q.1.Input'!F44)</f>
        <v>138377.64952442521</v>
      </c>
      <c r="H45" s="36">
        <f>G45*(1+'Q.1.Input'!G44)</f>
        <v>141332.01234177168</v>
      </c>
      <c r="I45" s="36">
        <f>H45*(1+'Q.1.Input'!H44)</f>
        <v>148989.38077044886</v>
      </c>
      <c r="J45" s="36">
        <f>I45*(1+'Q.1.Input'!I44)</f>
        <v>172943.89341072162</v>
      </c>
      <c r="K45" s="36">
        <f>J45*(1+'Q.1.Input'!J44)</f>
        <v>190406.03832840218</v>
      </c>
      <c r="L45" s="36">
        <f>K45*(1+'Q.1.Input'!K44)</f>
        <v>215193.09639799356</v>
      </c>
      <c r="M45" s="36">
        <f>L45*(1+'Q.1.Input'!L44)</f>
        <v>217448.32004824455</v>
      </c>
      <c r="N45" s="36">
        <f>M45*(1+'Q.1.Input'!M44)</f>
        <v>213086.30674807678</v>
      </c>
      <c r="O45" s="41">
        <f t="shared" si="1"/>
        <v>134391.63793441217</v>
      </c>
      <c r="P45" s="41">
        <f t="shared" si="2"/>
        <v>0</v>
      </c>
      <c r="Q45" s="41">
        <f t="shared" si="3"/>
        <v>0</v>
      </c>
    </row>
    <row r="46" spans="3:17" x14ac:dyDescent="0.35">
      <c r="C46" s="26">
        <f t="shared" si="4"/>
        <v>41</v>
      </c>
      <c r="D46" s="35">
        <v>100000</v>
      </c>
      <c r="E46" s="36">
        <f>D46*(1+'Q.1.Input'!D45)</f>
        <v>95307</v>
      </c>
      <c r="F46" s="36">
        <f>E46*(1+'Q.1.Input'!E45)</f>
        <v>99715.901819999999</v>
      </c>
      <c r="G46" s="36">
        <f>F46*(1+'Q.1.Input'!F45)</f>
        <v>110377.52604259439</v>
      </c>
      <c r="H46" s="36">
        <f>G46*(1+'Q.1.Input'!G45)</f>
        <v>123646.00844817465</v>
      </c>
      <c r="I46" s="36">
        <f>H46*(1+'Q.1.Input'!H45)</f>
        <v>130057.0539862125</v>
      </c>
      <c r="J46" s="36">
        <f>I46*(1+'Q.1.Input'!I45)</f>
        <v>140693.11986120496</v>
      </c>
      <c r="K46" s="36">
        <f>J46*(1+'Q.1.Input'!J45)</f>
        <v>137717.46037614049</v>
      </c>
      <c r="L46" s="36">
        <f>K46*(1+'Q.1.Input'!K45)</f>
        <v>148197.75911076477</v>
      </c>
      <c r="M46" s="36">
        <f>L46*(1+'Q.1.Input'!L45)</f>
        <v>166907.72619849883</v>
      </c>
      <c r="N46" s="36">
        <f>M46*(1+'Q.1.Input'!M45)</f>
        <v>168797.12165906583</v>
      </c>
      <c r="O46" s="41">
        <f t="shared" si="1"/>
        <v>134391.63793441217</v>
      </c>
      <c r="P46" s="41">
        <f t="shared" si="2"/>
        <v>0</v>
      </c>
      <c r="Q46" s="41">
        <f t="shared" si="3"/>
        <v>0</v>
      </c>
    </row>
    <row r="47" spans="3:17" x14ac:dyDescent="0.35">
      <c r="C47" s="26">
        <f t="shared" si="4"/>
        <v>42</v>
      </c>
      <c r="D47" s="35">
        <v>100000</v>
      </c>
      <c r="E47" s="36">
        <f>D47*(1+'Q.1.Input'!D46)</f>
        <v>116876</v>
      </c>
      <c r="F47" s="36">
        <f>E47*(1+'Q.1.Input'!E46)</f>
        <v>119631.93608</v>
      </c>
      <c r="G47" s="36">
        <f>F47*(1+'Q.1.Input'!F46)</f>
        <v>133497.27747167199</v>
      </c>
      <c r="H47" s="36">
        <f>G47*(1+'Q.1.Input'!G46)</f>
        <v>133636.11464024251</v>
      </c>
      <c r="I47" s="36">
        <f>H47*(1+'Q.1.Input'!H46)</f>
        <v>158886.65850151633</v>
      </c>
      <c r="J47" s="36">
        <f>I47*(1+'Q.1.Input'!I46)</f>
        <v>180832.08377374578</v>
      </c>
      <c r="K47" s="36">
        <f>J47*(1+'Q.1.Input'!J46)</f>
        <v>176464.98895060981</v>
      </c>
      <c r="L47" s="36">
        <f>K47*(1+'Q.1.Input'!K46)</f>
        <v>176032.64972768084</v>
      </c>
      <c r="M47" s="36">
        <f>L47*(1+'Q.1.Input'!L46)</f>
        <v>220621.71990370241</v>
      </c>
      <c r="N47" s="36">
        <f>M47*(1+'Q.1.Input'!M46)</f>
        <v>238814.1869269617</v>
      </c>
      <c r="O47" s="41">
        <f t="shared" si="1"/>
        <v>134391.63793441217</v>
      </c>
      <c r="P47" s="41">
        <f t="shared" si="2"/>
        <v>0</v>
      </c>
      <c r="Q47" s="41">
        <f t="shared" si="3"/>
        <v>0</v>
      </c>
    </row>
    <row r="48" spans="3:17" x14ac:dyDescent="0.35">
      <c r="C48" s="26">
        <f t="shared" si="4"/>
        <v>43</v>
      </c>
      <c r="D48" s="35">
        <v>100000</v>
      </c>
      <c r="E48" s="36">
        <f>D48*(1+'Q.1.Input'!D47)</f>
        <v>100227</v>
      </c>
      <c r="F48" s="36">
        <f>E48*(1+'Q.1.Input'!E47)</f>
        <v>115908.51642</v>
      </c>
      <c r="G48" s="36">
        <f>F48*(1+'Q.1.Input'!F47)</f>
        <v>117323.75940548821</v>
      </c>
      <c r="H48" s="36">
        <f>G48*(1+'Q.1.Input'!G47)</f>
        <v>121004.20573803836</v>
      </c>
      <c r="I48" s="36">
        <f>H48*(1+'Q.1.Input'!H47)</f>
        <v>116753.32799046108</v>
      </c>
      <c r="J48" s="36">
        <f>I48*(1+'Q.1.Input'!I47)</f>
        <v>128838.4649707537</v>
      </c>
      <c r="K48" s="36">
        <f>J48*(1+'Q.1.Input'!J47)</f>
        <v>148017.35886630008</v>
      </c>
      <c r="L48" s="36">
        <f>K48*(1+'Q.1.Input'!K47)</f>
        <v>156503.19405010508</v>
      </c>
      <c r="M48" s="36">
        <f>L48*(1+'Q.1.Input'!L47)</f>
        <v>158991.59483550175</v>
      </c>
      <c r="N48" s="36">
        <f>M48*(1+'Q.1.Input'!M47)</f>
        <v>185950.20965580942</v>
      </c>
      <c r="O48" s="41">
        <f t="shared" si="1"/>
        <v>134391.63793441217</v>
      </c>
      <c r="P48" s="41">
        <f t="shared" si="2"/>
        <v>0</v>
      </c>
      <c r="Q48" s="41">
        <f t="shared" si="3"/>
        <v>0</v>
      </c>
    </row>
    <row r="49" spans="3:17" x14ac:dyDescent="0.35">
      <c r="C49" s="26">
        <f t="shared" si="4"/>
        <v>44</v>
      </c>
      <c r="D49" s="35">
        <v>100000</v>
      </c>
      <c r="E49" s="36">
        <f>D49*(1+'Q.1.Input'!D48)</f>
        <v>99050</v>
      </c>
      <c r="F49" s="36">
        <f>E49*(1+'Q.1.Input'!E48)</f>
        <v>108532.05650000001</v>
      </c>
      <c r="G49" s="36">
        <f>F49*(1+'Q.1.Input'!F48)</f>
        <v>111715.30171714502</v>
      </c>
      <c r="H49" s="36">
        <f>G49*(1+'Q.1.Input'!G48)</f>
        <v>127111.90459980196</v>
      </c>
      <c r="I49" s="36">
        <f>H49*(1+'Q.1.Input'!H48)</f>
        <v>131859.53423660455</v>
      </c>
      <c r="J49" s="36">
        <f>I49*(1+'Q.1.Input'!I48)</f>
        <v>141934.92124762351</v>
      </c>
      <c r="K49" s="36">
        <f>J49*(1+'Q.1.Input'!J48)</f>
        <v>157198.60267859293</v>
      </c>
      <c r="L49" s="36">
        <f>K49*(1+'Q.1.Input'!K48)</f>
        <v>185959.6590246683</v>
      </c>
      <c r="M49" s="36">
        <f>L49*(1+'Q.1.Input'!L48)</f>
        <v>208421.72623825798</v>
      </c>
      <c r="N49" s="36">
        <f>M49*(1+'Q.1.Input'!M48)</f>
        <v>238069.71679565017</v>
      </c>
      <c r="O49" s="41">
        <f t="shared" si="1"/>
        <v>134391.63793441217</v>
      </c>
      <c r="P49" s="41">
        <f t="shared" si="2"/>
        <v>0</v>
      </c>
      <c r="Q49" s="41">
        <f t="shared" si="3"/>
        <v>0</v>
      </c>
    </row>
    <row r="50" spans="3:17" x14ac:dyDescent="0.35">
      <c r="C50" s="26">
        <f t="shared" si="4"/>
        <v>45</v>
      </c>
      <c r="D50" s="35">
        <v>100000</v>
      </c>
      <c r="E50" s="36">
        <f>D50*(1+'Q.1.Input'!D49)</f>
        <v>111460</v>
      </c>
      <c r="F50" s="36">
        <f>E50*(1+'Q.1.Input'!E49)</f>
        <v>128595.86040000001</v>
      </c>
      <c r="G50" s="36">
        <f>F50*(1+'Q.1.Input'!F49)</f>
        <v>126674.63824562401</v>
      </c>
      <c r="H50" s="36">
        <f>G50*(1+'Q.1.Input'!G49)</f>
        <v>125179.87751432564</v>
      </c>
      <c r="I50" s="36">
        <f>H50*(1+'Q.1.Input'!H49)</f>
        <v>127156.46778027683</v>
      </c>
      <c r="J50" s="36">
        <f>I50*(1+'Q.1.Input'!I49)</f>
        <v>125017.69599221257</v>
      </c>
      <c r="K50" s="36">
        <f>J50*(1+'Q.1.Input'!J49)</f>
        <v>143755.34826752538</v>
      </c>
      <c r="L50" s="36">
        <f>K50*(1+'Q.1.Input'!K49)</f>
        <v>167263.66036971379</v>
      </c>
      <c r="M50" s="36">
        <f>L50*(1+'Q.1.Input'!L49)</f>
        <v>172694.71142191839</v>
      </c>
      <c r="N50" s="36">
        <f>M50*(1+'Q.1.Input'!M49)</f>
        <v>173224.88418598365</v>
      </c>
      <c r="O50" s="41">
        <f t="shared" si="1"/>
        <v>134391.63793441217</v>
      </c>
      <c r="P50" s="41">
        <f t="shared" si="2"/>
        <v>0</v>
      </c>
      <c r="Q50" s="41">
        <f t="shared" si="3"/>
        <v>0</v>
      </c>
    </row>
    <row r="51" spans="3:17" x14ac:dyDescent="0.35">
      <c r="C51" s="26">
        <f t="shared" si="4"/>
        <v>46</v>
      </c>
      <c r="D51" s="35">
        <v>100000</v>
      </c>
      <c r="E51" s="36">
        <f>D51*(1+'Q.1.Input'!D50)</f>
        <v>120791</v>
      </c>
      <c r="F51" s="36">
        <f>E51*(1+'Q.1.Input'!E50)</f>
        <v>133603.30136999997</v>
      </c>
      <c r="G51" s="36">
        <f>F51*(1+'Q.1.Input'!F50)</f>
        <v>144960.91801946369</v>
      </c>
      <c r="H51" s="36">
        <f>G51*(1+'Q.1.Input'!G50)</f>
        <v>143361.99909370902</v>
      </c>
      <c r="I51" s="36">
        <f>H51*(1+'Q.1.Input'!H50)</f>
        <v>155919.07659432699</v>
      </c>
      <c r="J51" s="36">
        <f>I51*(1+'Q.1.Input'!I50)</f>
        <v>152972.20604669422</v>
      </c>
      <c r="K51" s="36">
        <f>J51*(1+'Q.1.Input'!J50)</f>
        <v>150157.51745543504</v>
      </c>
      <c r="L51" s="36">
        <f>K51*(1+'Q.1.Input'!K50)</f>
        <v>145691.83288631041</v>
      </c>
      <c r="M51" s="36">
        <f>L51*(1+'Q.1.Input'!L50)</f>
        <v>179911.93059464698</v>
      </c>
      <c r="N51" s="36">
        <f>M51*(1+'Q.1.Input'!M50)</f>
        <v>185406.44095500751</v>
      </c>
      <c r="O51" s="41">
        <f t="shared" si="1"/>
        <v>134391.63793441217</v>
      </c>
      <c r="P51" s="41">
        <f t="shared" si="2"/>
        <v>0</v>
      </c>
      <c r="Q51" s="41">
        <f t="shared" si="3"/>
        <v>0</v>
      </c>
    </row>
    <row r="52" spans="3:17" x14ac:dyDescent="0.35">
      <c r="C52" s="26">
        <f t="shared" si="4"/>
        <v>47</v>
      </c>
      <c r="D52" s="35">
        <v>100000</v>
      </c>
      <c r="E52" s="36">
        <f>D52*(1+'Q.1.Input'!D51)</f>
        <v>103333.00000000001</v>
      </c>
      <c r="F52" s="36">
        <f>E52*(1+'Q.1.Input'!E51)</f>
        <v>109697.27947000002</v>
      </c>
      <c r="G52" s="36">
        <f>F52*(1+'Q.1.Input'!F51)</f>
        <v>112279.55342872381</v>
      </c>
      <c r="H52" s="36">
        <f>G52*(1+'Q.1.Input'!G51)</f>
        <v>127884.16576424785</v>
      </c>
      <c r="I52" s="36">
        <f>H52*(1+'Q.1.Input'!H51)</f>
        <v>157669.66681239882</v>
      </c>
      <c r="J52" s="36">
        <f>I52*(1+'Q.1.Input'!I51)</f>
        <v>150976.5894562125</v>
      </c>
      <c r="K52" s="36">
        <f>J52*(1+'Q.1.Input'!J51)</f>
        <v>160077.458268633</v>
      </c>
      <c r="L52" s="36">
        <f>K52*(1+'Q.1.Input'!K51)</f>
        <v>164590.04181722575</v>
      </c>
      <c r="M52" s="36">
        <f>L52*(1+'Q.1.Input'!L51)</f>
        <v>166499.28630230558</v>
      </c>
      <c r="N52" s="36">
        <f>M52*(1+'Q.1.Input'!M51)</f>
        <v>189014.98478896637</v>
      </c>
      <c r="O52" s="41">
        <f t="shared" si="1"/>
        <v>134391.63793441217</v>
      </c>
      <c r="P52" s="41">
        <f t="shared" si="2"/>
        <v>0</v>
      </c>
      <c r="Q52" s="41">
        <f t="shared" si="3"/>
        <v>0</v>
      </c>
    </row>
    <row r="53" spans="3:17" x14ac:dyDescent="0.35">
      <c r="C53" s="26">
        <f t="shared" si="4"/>
        <v>48</v>
      </c>
      <c r="D53" s="35">
        <v>100000</v>
      </c>
      <c r="E53" s="36">
        <f>D53*(1+'Q.1.Input'!D52)</f>
        <v>106189</v>
      </c>
      <c r="F53" s="36">
        <f>E53*(1+'Q.1.Input'!E52)</f>
        <v>103630.90699</v>
      </c>
      <c r="G53" s="36">
        <f>F53*(1+'Q.1.Input'!F52)</f>
        <v>110889.21571557962</v>
      </c>
      <c r="H53" s="36">
        <f>G53*(1+'Q.1.Input'!G52)</f>
        <v>114629.50896166611</v>
      </c>
      <c r="I53" s="36">
        <f>H53*(1+'Q.1.Input'!H52)</f>
        <v>130339.48316486244</v>
      </c>
      <c r="J53" s="36">
        <f>I53*(1+'Q.1.Input'!I52)</f>
        <v>150315.31235470925</v>
      </c>
      <c r="K53" s="36">
        <f>J53*(1+'Q.1.Input'!J52)</f>
        <v>174059.11909425913</v>
      </c>
      <c r="L53" s="36">
        <f>K53*(1+'Q.1.Input'!K52)</f>
        <v>181606.32249818623</v>
      </c>
      <c r="M53" s="36">
        <f>L53*(1+'Q.1.Input'!L52)</f>
        <v>188481.93786796756</v>
      </c>
      <c r="N53" s="36">
        <f>M53*(1+'Q.1.Input'!M52)</f>
        <v>194356.9198713121</v>
      </c>
      <c r="O53" s="41">
        <f t="shared" si="1"/>
        <v>134391.63793441217</v>
      </c>
      <c r="P53" s="41">
        <f t="shared" si="2"/>
        <v>0</v>
      </c>
      <c r="Q53" s="41">
        <f t="shared" si="3"/>
        <v>0</v>
      </c>
    </row>
    <row r="54" spans="3:17" x14ac:dyDescent="0.35">
      <c r="C54" s="26">
        <f t="shared" si="4"/>
        <v>49</v>
      </c>
      <c r="D54" s="35">
        <v>100000</v>
      </c>
      <c r="E54" s="36">
        <f>D54*(1+'Q.1.Input'!D53)</f>
        <v>109521</v>
      </c>
      <c r="F54" s="36">
        <f>E54*(1+'Q.1.Input'!E53)</f>
        <v>115395.70643999999</v>
      </c>
      <c r="G54" s="36">
        <f>F54*(1+'Q.1.Input'!F53)</f>
        <v>123053.3655193584</v>
      </c>
      <c r="H54" s="36">
        <f>G54*(1+'Q.1.Input'!G53)</f>
        <v>136195.46495682589</v>
      </c>
      <c r="I54" s="36">
        <f>H54*(1+'Q.1.Input'!H53)</f>
        <v>148626.02504343539</v>
      </c>
      <c r="J54" s="36">
        <f>I54*(1+'Q.1.Input'!I53)</f>
        <v>177932.10466149997</v>
      </c>
      <c r="K54" s="36">
        <f>J54*(1+'Q.1.Input'!J53)</f>
        <v>198518.84917083548</v>
      </c>
      <c r="L54" s="36">
        <f>K54*(1+'Q.1.Input'!K53)</f>
        <v>226009.73940401277</v>
      </c>
      <c r="M54" s="36">
        <f>L54*(1+'Q.1.Input'!L53)</f>
        <v>252911.6786852724</v>
      </c>
      <c r="N54" s="36">
        <f>M54*(1+'Q.1.Input'!M53)</f>
        <v>281091.09792438545</v>
      </c>
      <c r="O54" s="41">
        <f t="shared" si="1"/>
        <v>134391.63793441217</v>
      </c>
      <c r="P54" s="41">
        <f t="shared" si="2"/>
        <v>0</v>
      </c>
      <c r="Q54" s="41">
        <f t="shared" si="3"/>
        <v>0</v>
      </c>
    </row>
    <row r="55" spans="3:17" x14ac:dyDescent="0.35">
      <c r="C55" s="26">
        <f t="shared" si="4"/>
        <v>50</v>
      </c>
      <c r="D55" s="35">
        <v>100000</v>
      </c>
      <c r="E55" s="36">
        <f>D55*(1+'Q.1.Input'!D54)</f>
        <v>103421.00000000001</v>
      </c>
      <c r="F55" s="36">
        <f>E55*(1+'Q.1.Input'!E54)</f>
        <v>111279.96179000002</v>
      </c>
      <c r="G55" s="36">
        <f>F55*(1+'Q.1.Input'!F54)</f>
        <v>120081.0939679711</v>
      </c>
      <c r="H55" s="36">
        <f>G55*(1+'Q.1.Input'!G54)</f>
        <v>142213.24039720785</v>
      </c>
      <c r="I55" s="36">
        <f>H55*(1+'Q.1.Input'!H54)</f>
        <v>157331.929983835</v>
      </c>
      <c r="J55" s="36">
        <f>I55*(1+'Q.1.Input'!I54)</f>
        <v>166987.39052694294</v>
      </c>
      <c r="K55" s="36">
        <f>J55*(1+'Q.1.Input'!J54)</f>
        <v>189826.25592931293</v>
      </c>
      <c r="L55" s="36">
        <f>K55*(1+'Q.1.Input'!K54)</f>
        <v>191130.3623075473</v>
      </c>
      <c r="M55" s="36">
        <f>L55*(1+'Q.1.Input'!L54)</f>
        <v>207749.14731018856</v>
      </c>
      <c r="N55" s="36">
        <f>M55*(1+'Q.1.Input'!M54)</f>
        <v>237316.0059553746</v>
      </c>
      <c r="O55" s="41">
        <f t="shared" si="1"/>
        <v>134391.63793441217</v>
      </c>
      <c r="P55" s="41">
        <f t="shared" si="2"/>
        <v>0</v>
      </c>
      <c r="Q55" s="41">
        <f t="shared" si="3"/>
        <v>0</v>
      </c>
    </row>
    <row r="56" spans="3:17" x14ac:dyDescent="0.35">
      <c r="C56" s="26">
        <f t="shared" si="4"/>
        <v>51</v>
      </c>
      <c r="D56" s="35">
        <v>100000</v>
      </c>
      <c r="E56" s="36">
        <f>D56*(1+'Q.1.Input'!D55)</f>
        <v>112499</v>
      </c>
      <c r="F56" s="36">
        <f>E56*(1+'Q.1.Input'!E55)</f>
        <v>118138.57487</v>
      </c>
      <c r="G56" s="36">
        <f>F56*(1+'Q.1.Input'!F55)</f>
        <v>116512.9880797888</v>
      </c>
      <c r="H56" s="36">
        <f>G56*(1+'Q.1.Input'!G55)</f>
        <v>124568.6960756254</v>
      </c>
      <c r="I56" s="36">
        <f>H56*(1+'Q.1.Input'!H55)</f>
        <v>126519.44185616969</v>
      </c>
      <c r="J56" s="36">
        <f>I56*(1+'Q.1.Input'!I55)</f>
        <v>146925.76263315129</v>
      </c>
      <c r="K56" s="36">
        <f>J56*(1+'Q.1.Input'!J55)</f>
        <v>140296.4722231435</v>
      </c>
      <c r="L56" s="36">
        <f>K56*(1+'Q.1.Input'!K55)</f>
        <v>145929.37558290269</v>
      </c>
      <c r="M56" s="36">
        <f>L56*(1+'Q.1.Input'!L55)</f>
        <v>145695.88858197004</v>
      </c>
      <c r="N56" s="36">
        <f>M56*(1+'Q.1.Input'!M55)</f>
        <v>154538.17206000979</v>
      </c>
      <c r="O56" s="41">
        <f t="shared" si="1"/>
        <v>134391.63793441217</v>
      </c>
      <c r="P56" s="41">
        <f t="shared" si="2"/>
        <v>0</v>
      </c>
      <c r="Q56" s="41">
        <f t="shared" si="3"/>
        <v>0</v>
      </c>
    </row>
    <row r="57" spans="3:17" x14ac:dyDescent="0.35">
      <c r="C57" s="26">
        <f t="shared" si="4"/>
        <v>52</v>
      </c>
      <c r="D57" s="35">
        <v>100000</v>
      </c>
      <c r="E57" s="36">
        <f>D57*(1+'Q.1.Input'!D56)</f>
        <v>110355</v>
      </c>
      <c r="F57" s="36">
        <f>E57*(1+'Q.1.Input'!E56)</f>
        <v>109270.21034999999</v>
      </c>
      <c r="G57" s="36">
        <f>F57*(1+'Q.1.Input'!F56)</f>
        <v>125943.75174730649</v>
      </c>
      <c r="H57" s="36">
        <f>G57*(1+'Q.1.Input'!G56)</f>
        <v>136065.85107523753</v>
      </c>
      <c r="I57" s="36">
        <f>H57*(1+'Q.1.Input'!H56)</f>
        <v>145648.96896646652</v>
      </c>
      <c r="J57" s="36">
        <f>I57*(1+'Q.1.Input'!I56)</f>
        <v>148860.5287321771</v>
      </c>
      <c r="K57" s="36">
        <f>J57*(1+'Q.1.Input'!J56)</f>
        <v>160229.00731145349</v>
      </c>
      <c r="L57" s="36">
        <f>K57*(1+'Q.1.Input'!K56)</f>
        <v>175324.1820902655</v>
      </c>
      <c r="M57" s="36">
        <f>L57*(1+'Q.1.Input'!L56)</f>
        <v>196178.99354990257</v>
      </c>
      <c r="N57" s="36">
        <f>M57*(1+'Q.1.Input'!M56)</f>
        <v>207333.73112315001</v>
      </c>
      <c r="O57" s="41">
        <f t="shared" si="1"/>
        <v>134391.63793441217</v>
      </c>
      <c r="P57" s="41">
        <f t="shared" si="2"/>
        <v>0</v>
      </c>
      <c r="Q57" s="41">
        <f t="shared" si="3"/>
        <v>0</v>
      </c>
    </row>
    <row r="58" spans="3:17" x14ac:dyDescent="0.35">
      <c r="C58" s="26">
        <f t="shared" si="4"/>
        <v>53</v>
      </c>
      <c r="D58" s="35">
        <v>100000</v>
      </c>
      <c r="E58" s="36">
        <f>D58*(1+'Q.1.Input'!D57)</f>
        <v>106766</v>
      </c>
      <c r="F58" s="36">
        <f>E58*(1+'Q.1.Input'!E57)</f>
        <v>118561.50768</v>
      </c>
      <c r="G58" s="36">
        <f>F58*(1+'Q.1.Input'!F57)</f>
        <v>119537.2688882064</v>
      </c>
      <c r="H58" s="36">
        <f>G58*(1+'Q.1.Input'!G57)</f>
        <v>125711.36882628225</v>
      </c>
      <c r="I58" s="36">
        <f>H58*(1+'Q.1.Input'!H57)</f>
        <v>136533.86056853688</v>
      </c>
      <c r="J58" s="36">
        <f>I58*(1+'Q.1.Input'!I57)</f>
        <v>147025.12241462327</v>
      </c>
      <c r="K58" s="36">
        <f>J58*(1+'Q.1.Input'!J57)</f>
        <v>157418.32831811297</v>
      </c>
      <c r="L58" s="36">
        <f>K58*(1+'Q.1.Input'!K57)</f>
        <v>181711.12474416418</v>
      </c>
      <c r="M58" s="36">
        <f>L58*(1+'Q.1.Input'!L57)</f>
        <v>211540.8229821662</v>
      </c>
      <c r="N58" s="36">
        <f>M58*(1+'Q.1.Input'!M57)</f>
        <v>211445.62961182423</v>
      </c>
      <c r="O58" s="41">
        <f t="shared" si="1"/>
        <v>134391.63793441217</v>
      </c>
      <c r="P58" s="41">
        <f t="shared" si="2"/>
        <v>0</v>
      </c>
      <c r="Q58" s="41">
        <f t="shared" si="3"/>
        <v>0</v>
      </c>
    </row>
    <row r="59" spans="3:17" x14ac:dyDescent="0.35">
      <c r="C59" s="26">
        <f t="shared" si="4"/>
        <v>54</v>
      </c>
      <c r="D59" s="35">
        <v>100000</v>
      </c>
      <c r="E59" s="36">
        <f>D59*(1+'Q.1.Input'!D58)</f>
        <v>101574.00000000001</v>
      </c>
      <c r="F59" s="36">
        <f>E59*(1+'Q.1.Input'!E58)</f>
        <v>97527.29184000002</v>
      </c>
      <c r="G59" s="36">
        <f>F59*(1+'Q.1.Input'!F58)</f>
        <v>107500.43270355843</v>
      </c>
      <c r="H59" s="36">
        <f>G59*(1+'Q.1.Input'!G58)</f>
        <v>102585.51292035174</v>
      </c>
      <c r="I59" s="36">
        <f>H59*(1+'Q.1.Input'!H58)</f>
        <v>110707.20797825599</v>
      </c>
      <c r="J59" s="36">
        <f>I59*(1+'Q.1.Input'!I58)</f>
        <v>122498.63270002004</v>
      </c>
      <c r="K59" s="36">
        <f>J59*(1+'Q.1.Input'!J58)</f>
        <v>124960.85521729045</v>
      </c>
      <c r="L59" s="36">
        <f>K59*(1+'Q.1.Input'!K58)</f>
        <v>119066.45167669085</v>
      </c>
      <c r="M59" s="36">
        <f>L59*(1+'Q.1.Input'!L58)</f>
        <v>129439.52094676417</v>
      </c>
      <c r="N59" s="36">
        <f>M59*(1+'Q.1.Input'!M58)</f>
        <v>143189.88125693894</v>
      </c>
      <c r="O59" s="41">
        <f t="shared" si="1"/>
        <v>134391.63793441217</v>
      </c>
      <c r="P59" s="41">
        <f t="shared" si="2"/>
        <v>0</v>
      </c>
      <c r="Q59" s="41">
        <f t="shared" si="3"/>
        <v>0</v>
      </c>
    </row>
    <row r="60" spans="3:17" x14ac:dyDescent="0.35">
      <c r="C60" s="26">
        <f t="shared" si="4"/>
        <v>55</v>
      </c>
      <c r="D60" s="35">
        <v>100000</v>
      </c>
      <c r="E60" s="36">
        <f>D60*(1+'Q.1.Input'!D59)</f>
        <v>112437.00000000001</v>
      </c>
      <c r="F60" s="36">
        <f>E60*(1+'Q.1.Input'!E59)</f>
        <v>109176.327</v>
      </c>
      <c r="G60" s="36">
        <f>F60*(1+'Q.1.Input'!F59)</f>
        <v>109007.10369315</v>
      </c>
      <c r="H60" s="36">
        <f>G60*(1+'Q.1.Input'!G59)</f>
        <v>125858.51185307406</v>
      </c>
      <c r="I60" s="36">
        <f>H60*(1+'Q.1.Input'!H59)</f>
        <v>133141.94393401148</v>
      </c>
      <c r="J60" s="36">
        <f>I60*(1+'Q.1.Input'!I59)</f>
        <v>131492.31524866907</v>
      </c>
      <c r="K60" s="36">
        <f>J60*(1+'Q.1.Input'!J59)</f>
        <v>141133.33180270149</v>
      </c>
      <c r="L60" s="36">
        <f>K60*(1+'Q.1.Input'!K59)</f>
        <v>135946.68185895222</v>
      </c>
      <c r="M60" s="36">
        <f>L60*(1+'Q.1.Input'!L59)</f>
        <v>130429.96550911594</v>
      </c>
      <c r="N60" s="36">
        <f>M60*(1+'Q.1.Input'!M59)</f>
        <v>149205.35904415319</v>
      </c>
      <c r="O60" s="41">
        <f t="shared" si="1"/>
        <v>134391.63793441217</v>
      </c>
      <c r="P60" s="41">
        <f t="shared" si="2"/>
        <v>0</v>
      </c>
      <c r="Q60" s="41">
        <f t="shared" si="3"/>
        <v>0</v>
      </c>
    </row>
    <row r="61" spans="3:17" x14ac:dyDescent="0.35">
      <c r="C61" s="26">
        <f t="shared" si="4"/>
        <v>56</v>
      </c>
      <c r="D61" s="35">
        <v>100000</v>
      </c>
      <c r="E61" s="36">
        <f>D61*(1+'Q.1.Input'!D60)</f>
        <v>107976.99999999999</v>
      </c>
      <c r="F61" s="36">
        <f>E61*(1+'Q.1.Input'!E60)</f>
        <v>122829.23634999999</v>
      </c>
      <c r="G61" s="36">
        <f>F61*(1+'Q.1.Input'!F60)</f>
        <v>127662.56680037249</v>
      </c>
      <c r="H61" s="36">
        <f>G61*(1+'Q.1.Input'!G60)</f>
        <v>135258.48952499463</v>
      </c>
      <c r="I61" s="36">
        <f>H61*(1+'Q.1.Input'!H60)</f>
        <v>148580.09815831133</v>
      </c>
      <c r="J61" s="36">
        <f>I61*(1+'Q.1.Input'!I60)</f>
        <v>143910.22567319561</v>
      </c>
      <c r="K61" s="36">
        <f>J61*(1+'Q.1.Input'!J60)</f>
        <v>142537.32212027334</v>
      </c>
      <c r="L61" s="36">
        <f>K61*(1+'Q.1.Input'!K60)</f>
        <v>146906.09104325972</v>
      </c>
      <c r="M61" s="36">
        <f>L61*(1+'Q.1.Input'!L60)</f>
        <v>154844.89620323747</v>
      </c>
      <c r="N61" s="36">
        <f>M61*(1+'Q.1.Input'!M60)</f>
        <v>164770.45404986499</v>
      </c>
      <c r="O61" s="41">
        <f t="shared" si="1"/>
        <v>134391.63793441217</v>
      </c>
      <c r="P61" s="41">
        <f t="shared" si="2"/>
        <v>0</v>
      </c>
      <c r="Q61" s="41">
        <f t="shared" si="3"/>
        <v>0</v>
      </c>
    </row>
    <row r="62" spans="3:17" x14ac:dyDescent="0.35">
      <c r="C62" s="26">
        <f t="shared" si="4"/>
        <v>57</v>
      </c>
      <c r="D62" s="35">
        <v>100000</v>
      </c>
      <c r="E62" s="36">
        <f>D62*(1+'Q.1.Input'!D61)</f>
        <v>111863</v>
      </c>
      <c r="F62" s="36">
        <f>E62*(1+'Q.1.Input'!E61)</f>
        <v>124026.98262000001</v>
      </c>
      <c r="G62" s="36">
        <f>F62*(1+'Q.1.Input'!F61)</f>
        <v>119774.09738596021</v>
      </c>
      <c r="H62" s="36">
        <f>G62*(1+'Q.1.Input'!G61)</f>
        <v>127243.21009894868</v>
      </c>
      <c r="I62" s="36">
        <f>H62*(1+'Q.1.Input'!H61)</f>
        <v>122201.83411482834</v>
      </c>
      <c r="J62" s="36">
        <f>I62*(1+'Q.1.Input'!I61)</f>
        <v>151218.65962539433</v>
      </c>
      <c r="K62" s="36">
        <f>J62*(1+'Q.1.Input'!J61)</f>
        <v>172180.59022266648</v>
      </c>
      <c r="L62" s="36">
        <f>K62*(1+'Q.1.Input'!K61)</f>
        <v>171059.69458031692</v>
      </c>
      <c r="M62" s="36">
        <f>L62*(1+'Q.1.Input'!L61)</f>
        <v>174154.16445527485</v>
      </c>
      <c r="N62" s="36">
        <f>M62*(1+'Q.1.Input'!M61)</f>
        <v>167168.84091897379</v>
      </c>
      <c r="O62" s="41">
        <f t="shared" si="1"/>
        <v>134391.63793441217</v>
      </c>
      <c r="P62" s="41">
        <f t="shared" si="2"/>
        <v>0</v>
      </c>
      <c r="Q62" s="41">
        <f t="shared" si="3"/>
        <v>0</v>
      </c>
    </row>
    <row r="63" spans="3:17" x14ac:dyDescent="0.35">
      <c r="C63" s="26">
        <f t="shared" si="4"/>
        <v>58</v>
      </c>
      <c r="D63" s="35">
        <v>100000</v>
      </c>
      <c r="E63" s="36">
        <f>D63*(1+'Q.1.Input'!D62)</f>
        <v>99256</v>
      </c>
      <c r="F63" s="36">
        <f>E63*(1+'Q.1.Input'!E62)</f>
        <v>108110.62776</v>
      </c>
      <c r="G63" s="36">
        <f>F63*(1+'Q.1.Input'!F62)</f>
        <v>106577.61905836321</v>
      </c>
      <c r="H63" s="36">
        <f>G63*(1+'Q.1.Input'!G62)</f>
        <v>116061.96137836695</v>
      </c>
      <c r="I63" s="36">
        <f>H63*(1+'Q.1.Input'!H62)</f>
        <v>134230.30081253653</v>
      </c>
      <c r="J63" s="36">
        <f>I63*(1+'Q.1.Input'!I62)</f>
        <v>149312.41741183313</v>
      </c>
      <c r="K63" s="36">
        <f>J63*(1+'Q.1.Input'!J62)</f>
        <v>159726.95852630847</v>
      </c>
      <c r="L63" s="36">
        <f>K63*(1+'Q.1.Input'!K62)</f>
        <v>154791.39550784553</v>
      </c>
      <c r="M63" s="36">
        <f>L63*(1+'Q.1.Input'!L62)</f>
        <v>148161.68003824449</v>
      </c>
      <c r="N63" s="36">
        <f>M63*(1+'Q.1.Input'!M62)</f>
        <v>145890.36148325822</v>
      </c>
      <c r="O63" s="41">
        <f t="shared" si="1"/>
        <v>134391.63793441217</v>
      </c>
      <c r="P63" s="41">
        <f t="shared" si="2"/>
        <v>0</v>
      </c>
      <c r="Q63" s="41">
        <f t="shared" si="3"/>
        <v>0</v>
      </c>
    </row>
    <row r="64" spans="3:17" x14ac:dyDescent="0.35">
      <c r="C64" s="26">
        <f t="shared" si="4"/>
        <v>59</v>
      </c>
      <c r="D64" s="35">
        <v>100000</v>
      </c>
      <c r="E64" s="36">
        <f>D64*(1+'Q.1.Input'!D63)</f>
        <v>101495</v>
      </c>
      <c r="F64" s="36">
        <f>E64*(1+'Q.1.Input'!E63)</f>
        <v>106083.58894999999</v>
      </c>
      <c r="G64" s="36">
        <f>F64*(1+'Q.1.Input'!F63)</f>
        <v>110968.73822114748</v>
      </c>
      <c r="H64" s="36">
        <f>G64*(1+'Q.1.Input'!G63)</f>
        <v>105803.14345695307</v>
      </c>
      <c r="I64" s="36">
        <f>H64*(1+'Q.1.Input'!H63)</f>
        <v>111355.69242557397</v>
      </c>
      <c r="J64" s="36">
        <f>I64*(1+'Q.1.Input'!I63)</f>
        <v>117139.50709015829</v>
      </c>
      <c r="K64" s="36">
        <f>J64*(1+'Q.1.Input'!J63)</f>
        <v>120590.43696903436</v>
      </c>
      <c r="L64" s="36">
        <f>K64*(1+'Q.1.Input'!K63)</f>
        <v>128112.86842716273</v>
      </c>
      <c r="M64" s="36">
        <f>L64*(1+'Q.1.Input'!L63)</f>
        <v>127412.09103686616</v>
      </c>
      <c r="N64" s="36">
        <f>M64*(1+'Q.1.Input'!M63)</f>
        <v>136536.07087601614</v>
      </c>
      <c r="O64" s="41">
        <f t="shared" si="1"/>
        <v>134391.63793441217</v>
      </c>
      <c r="P64" s="41">
        <f t="shared" si="2"/>
        <v>0</v>
      </c>
      <c r="Q64" s="41">
        <f t="shared" si="3"/>
        <v>0</v>
      </c>
    </row>
    <row r="65" spans="3:17" x14ac:dyDescent="0.35">
      <c r="C65" s="26">
        <f t="shared" si="4"/>
        <v>60</v>
      </c>
      <c r="D65" s="35">
        <v>100000</v>
      </c>
      <c r="E65" s="36">
        <f>D65*(1+'Q.1.Input'!D64)</f>
        <v>105158</v>
      </c>
      <c r="F65" s="36">
        <f>E65*(1+'Q.1.Input'!E64)</f>
        <v>116967.24340000001</v>
      </c>
      <c r="G65" s="36">
        <f>F65*(1+'Q.1.Input'!F64)</f>
        <v>119657.48999819999</v>
      </c>
      <c r="H65" s="36">
        <f>G65*(1+'Q.1.Input'!G64)</f>
        <v>127691.29387667913</v>
      </c>
      <c r="I65" s="36">
        <f>H65*(1+'Q.1.Input'!H64)</f>
        <v>153533.45793144146</v>
      </c>
      <c r="J65" s="36">
        <f>I65*(1+'Q.1.Input'!I64)</f>
        <v>161679.94320928375</v>
      </c>
      <c r="K65" s="36">
        <f>J65*(1+'Q.1.Input'!J64)</f>
        <v>169885.20032715492</v>
      </c>
      <c r="L65" s="36">
        <f>K65*(1+'Q.1.Input'!K64)</f>
        <v>168804.73045307421</v>
      </c>
      <c r="M65" s="36">
        <f>L65*(1+'Q.1.Input'!L64)</f>
        <v>167253.41498021045</v>
      </c>
      <c r="N65" s="36">
        <f>M65*(1+'Q.1.Input'!M64)</f>
        <v>181543.54675611961</v>
      </c>
      <c r="O65" s="41">
        <f t="shared" si="1"/>
        <v>134391.63793441217</v>
      </c>
      <c r="P65" s="41">
        <f t="shared" si="2"/>
        <v>0</v>
      </c>
      <c r="Q65" s="41">
        <f t="shared" si="3"/>
        <v>0</v>
      </c>
    </row>
    <row r="66" spans="3:17" x14ac:dyDescent="0.35">
      <c r="C66" s="26">
        <f t="shared" si="4"/>
        <v>61</v>
      </c>
      <c r="D66" s="35">
        <v>100000</v>
      </c>
      <c r="E66" s="36">
        <f>D66*(1+'Q.1.Input'!D65)</f>
        <v>104101</v>
      </c>
      <c r="F66" s="36">
        <f>E66*(1+'Q.1.Input'!E65)</f>
        <v>110223.17981</v>
      </c>
      <c r="G66" s="36">
        <f>F66*(1+'Q.1.Input'!F65)</f>
        <v>128051.77914426751</v>
      </c>
      <c r="H66" s="36">
        <f>G66*(1+'Q.1.Input'!G65)</f>
        <v>140841.59084519694</v>
      </c>
      <c r="I66" s="36">
        <f>H66*(1+'Q.1.Input'!H65)</f>
        <v>148887.87093018304</v>
      </c>
      <c r="J66" s="36">
        <f>I66*(1+'Q.1.Input'!I65)</f>
        <v>165360.8249698985</v>
      </c>
      <c r="K66" s="36">
        <f>J66*(1+'Q.1.Input'!J65)</f>
        <v>165379.01466064519</v>
      </c>
      <c r="L66" s="36">
        <f>K66*(1+'Q.1.Input'!K65)</f>
        <v>166339.86673582354</v>
      </c>
      <c r="M66" s="36">
        <f>L66*(1+'Q.1.Input'!L65)</f>
        <v>183106.92530279455</v>
      </c>
      <c r="N66" s="36">
        <f>M66*(1+'Q.1.Input'!M65)</f>
        <v>183716.67136405286</v>
      </c>
      <c r="O66" s="41">
        <f t="shared" si="1"/>
        <v>134391.63793441217</v>
      </c>
      <c r="P66" s="41">
        <f t="shared" si="2"/>
        <v>0</v>
      </c>
      <c r="Q66" s="41">
        <f t="shared" si="3"/>
        <v>0</v>
      </c>
    </row>
    <row r="67" spans="3:17" x14ac:dyDescent="0.35">
      <c r="C67" s="26">
        <f t="shared" si="4"/>
        <v>62</v>
      </c>
      <c r="D67" s="35">
        <v>100000</v>
      </c>
      <c r="E67" s="36">
        <f>D67*(1+'Q.1.Input'!D66)</f>
        <v>100810</v>
      </c>
      <c r="F67" s="36">
        <f>E67*(1+'Q.1.Input'!E66)</f>
        <v>127867.40399999999</v>
      </c>
      <c r="G67" s="36">
        <f>F67*(1+'Q.1.Input'!F66)</f>
        <v>145991.32984296</v>
      </c>
      <c r="H67" s="36">
        <f>G67*(1+'Q.1.Input'!G66)</f>
        <v>141830.57694243564</v>
      </c>
      <c r="I67" s="36">
        <f>H67*(1+'Q.1.Input'!H66)</f>
        <v>146838.61461427304</v>
      </c>
      <c r="J67" s="36">
        <f>I67*(1+'Q.1.Input'!I66)</f>
        <v>148496.42257326818</v>
      </c>
      <c r="K67" s="36">
        <f>J67*(1+'Q.1.Input'!J66)</f>
        <v>157382.44850005253</v>
      </c>
      <c r="L67" s="36">
        <f>K67*(1+'Q.1.Input'!K66)</f>
        <v>158877.58176080303</v>
      </c>
      <c r="M67" s="36">
        <f>L67*(1+'Q.1.Input'!L66)</f>
        <v>170416.86052409015</v>
      </c>
      <c r="N67" s="36">
        <f>M67*(1+'Q.1.Input'!M66)</f>
        <v>184099.63025556935</v>
      </c>
      <c r="O67" s="41">
        <f t="shared" si="1"/>
        <v>134391.63793441217</v>
      </c>
      <c r="P67" s="41">
        <f t="shared" si="2"/>
        <v>0</v>
      </c>
      <c r="Q67" s="41">
        <f t="shared" si="3"/>
        <v>0</v>
      </c>
    </row>
    <row r="68" spans="3:17" x14ac:dyDescent="0.35">
      <c r="C68" s="26">
        <f t="shared" si="4"/>
        <v>63</v>
      </c>
      <c r="D68" s="35">
        <v>100000</v>
      </c>
      <c r="E68" s="36">
        <f>D68*(1+'Q.1.Input'!D67)</f>
        <v>95991</v>
      </c>
      <c r="F68" s="36">
        <f>E68*(1+'Q.1.Input'!E67)</f>
        <v>92571.800579999996</v>
      </c>
      <c r="G68" s="36">
        <f>F68*(1+'Q.1.Input'!F67)</f>
        <v>99650.766170352596</v>
      </c>
      <c r="H68" s="36">
        <f>G68*(1+'Q.1.Input'!G67)</f>
        <v>99763.371536125094</v>
      </c>
      <c r="I68" s="36">
        <f>H68*(1+'Q.1.Input'!H67)</f>
        <v>107281.5392150875</v>
      </c>
      <c r="J68" s="36">
        <f>I68*(1+'Q.1.Input'!I67)</f>
        <v>106178.6849919564</v>
      </c>
      <c r="K68" s="36">
        <f>J68*(1+'Q.1.Input'!J67)</f>
        <v>114877.90465334739</v>
      </c>
      <c r="L68" s="36">
        <f>K68*(1+'Q.1.Input'!K67)</f>
        <v>125594.86437845818</v>
      </c>
      <c r="M68" s="36">
        <f>L68*(1+'Q.1.Input'!L67)</f>
        <v>141394.69831726819</v>
      </c>
      <c r="N68" s="36">
        <f>M68*(1+'Q.1.Input'!M67)</f>
        <v>134928.71876321951</v>
      </c>
      <c r="O68" s="41">
        <f t="shared" si="1"/>
        <v>134391.63793441217</v>
      </c>
      <c r="P68" s="41">
        <f t="shared" si="2"/>
        <v>0</v>
      </c>
      <c r="Q68" s="41">
        <f t="shared" si="3"/>
        <v>0</v>
      </c>
    </row>
    <row r="69" spans="3:17" x14ac:dyDescent="0.35">
      <c r="C69" s="26">
        <f t="shared" si="4"/>
        <v>64</v>
      </c>
      <c r="D69" s="35">
        <v>100000</v>
      </c>
      <c r="E69" s="36">
        <f>D69*(1+'Q.1.Input'!D68)</f>
        <v>96062</v>
      </c>
      <c r="F69" s="36">
        <f>E69*(1+'Q.1.Input'!E68)</f>
        <v>103306.99604</v>
      </c>
      <c r="G69" s="36">
        <f>F69*(1+'Q.1.Input'!F68)</f>
        <v>110043.64525176839</v>
      </c>
      <c r="H69" s="36">
        <f>G69*(1+'Q.1.Input'!G68)</f>
        <v>116229.19855137031</v>
      </c>
      <c r="I69" s="36">
        <f>H69*(1+'Q.1.Input'!H68)</f>
        <v>135524.4078028833</v>
      </c>
      <c r="J69" s="36">
        <f>I69*(1+'Q.1.Input'!I68)</f>
        <v>147107.67893779572</v>
      </c>
      <c r="K69" s="36">
        <f>J69*(1+'Q.1.Input'!J68)</f>
        <v>158123.10193665785</v>
      </c>
      <c r="L69" s="36">
        <f>K69*(1+'Q.1.Input'!K68)</f>
        <v>175309.50188615319</v>
      </c>
      <c r="M69" s="36">
        <f>L69*(1+'Q.1.Input'!L68)</f>
        <v>187248.07896460022</v>
      </c>
      <c r="N69" s="36">
        <f>M69*(1+'Q.1.Input'!M68)</f>
        <v>203265.27963923212</v>
      </c>
      <c r="O69" s="41">
        <f t="shared" si="1"/>
        <v>134391.63793441217</v>
      </c>
      <c r="P69" s="41">
        <f t="shared" si="2"/>
        <v>0</v>
      </c>
      <c r="Q69" s="41">
        <f t="shared" si="3"/>
        <v>0</v>
      </c>
    </row>
    <row r="70" spans="3:17" x14ac:dyDescent="0.35">
      <c r="C70" s="26">
        <f t="shared" si="4"/>
        <v>65</v>
      </c>
      <c r="D70" s="35">
        <v>100000</v>
      </c>
      <c r="E70" s="36">
        <f>D70*(1+'Q.1.Input'!D69)</f>
        <v>107990.99999999999</v>
      </c>
      <c r="F70" s="36">
        <f>E70*(1+'Q.1.Input'!E69)</f>
        <v>123587.06021999998</v>
      </c>
      <c r="G70" s="36">
        <f>F70*(1+'Q.1.Input'!F69)</f>
        <v>140953.51392211439</v>
      </c>
      <c r="H70" s="36">
        <f>G70*(1+'Q.1.Input'!G69)</f>
        <v>139558.07413428545</v>
      </c>
      <c r="I70" s="36">
        <f>H70*(1+'Q.1.Input'!H69)</f>
        <v>142519.49646741498</v>
      </c>
      <c r="J70" s="36">
        <f>I70*(1+'Q.1.Input'!I69)</f>
        <v>155477.36908623236</v>
      </c>
      <c r="K70" s="36">
        <f>J70*(1+'Q.1.Input'!J69)</f>
        <v>164319.36706616639</v>
      </c>
      <c r="L70" s="36">
        <f>K70*(1+'Q.1.Input'!K69)</f>
        <v>189902.24932469783</v>
      </c>
      <c r="M70" s="36">
        <f>L70*(1+'Q.1.Input'!L69)</f>
        <v>202912.45242593289</v>
      </c>
      <c r="N70" s="36">
        <f>M70*(1+'Q.1.Input'!M69)</f>
        <v>215527.51959325315</v>
      </c>
      <c r="O70" s="41">
        <f t="shared" si="1"/>
        <v>134391.63793441217</v>
      </c>
      <c r="P70" s="41">
        <f t="shared" si="2"/>
        <v>0</v>
      </c>
      <c r="Q70" s="41">
        <f t="shared" si="3"/>
        <v>0</v>
      </c>
    </row>
    <row r="71" spans="3:17" x14ac:dyDescent="0.35">
      <c r="C71" s="26">
        <f t="shared" si="4"/>
        <v>66</v>
      </c>
      <c r="D71" s="35">
        <v>100000</v>
      </c>
      <c r="E71" s="36">
        <f>D71*(1+'Q.1.Input'!D70)</f>
        <v>109788</v>
      </c>
      <c r="F71" s="36">
        <f>E71*(1+'Q.1.Input'!E70)</f>
        <v>121639.6146</v>
      </c>
      <c r="G71" s="36">
        <f>F71*(1+'Q.1.Input'!F70)</f>
        <v>136975.93720876801</v>
      </c>
      <c r="H71" s="36">
        <f>G71*(1+'Q.1.Input'!G70)</f>
        <v>145215.03983187539</v>
      </c>
      <c r="I71" s="36">
        <f>H71*(1+'Q.1.Input'!H70)</f>
        <v>145111.93715359474</v>
      </c>
      <c r="J71" s="36">
        <f>I71*(1+'Q.1.Input'!I70)</f>
        <v>156526.44213009649</v>
      </c>
      <c r="K71" s="36">
        <f>J71*(1+'Q.1.Input'!J70)</f>
        <v>149576.6680995202</v>
      </c>
      <c r="L71" s="36">
        <f>K71*(1+'Q.1.Input'!K70)</f>
        <v>152239.13279169166</v>
      </c>
      <c r="M71" s="36">
        <f>L71*(1+'Q.1.Input'!L70)</f>
        <v>160603.15074726721</v>
      </c>
      <c r="N71" s="36">
        <f>M71*(1+'Q.1.Input'!M70)</f>
        <v>161624.58678601982</v>
      </c>
      <c r="O71" s="41">
        <f t="shared" ref="O71:O105" si="5">D71*(1+$B$1)^10</f>
        <v>134391.63793441217</v>
      </c>
      <c r="P71" s="41">
        <f t="shared" ref="P71:P105" si="6">MAX(O71-N71,0)</f>
        <v>0</v>
      </c>
      <c r="Q71" s="41">
        <f t="shared" ref="Q71:Q105" si="7">P71*$B$2</f>
        <v>0</v>
      </c>
    </row>
    <row r="72" spans="3:17" x14ac:dyDescent="0.35">
      <c r="C72" s="26">
        <f t="shared" ref="C72:C105" si="8">C71+1</f>
        <v>67</v>
      </c>
      <c r="D72" s="35">
        <v>100000</v>
      </c>
      <c r="E72" s="36">
        <f>D72*(1+'Q.1.Input'!D71)</f>
        <v>107613</v>
      </c>
      <c r="F72" s="36">
        <f>E72*(1+'Q.1.Input'!E71)</f>
        <v>113672.68803</v>
      </c>
      <c r="G72" s="36">
        <f>F72*(1+'Q.1.Input'!F71)</f>
        <v>128688.85011876299</v>
      </c>
      <c r="H72" s="36">
        <f>G72*(1+'Q.1.Input'!G71)</f>
        <v>141851.14570891004</v>
      </c>
      <c r="I72" s="36">
        <f>H72*(1+'Q.1.Input'!H71)</f>
        <v>155222.03470343191</v>
      </c>
      <c r="J72" s="36">
        <f>I72*(1+'Q.1.Input'!I71)</f>
        <v>163908.25976543597</v>
      </c>
      <c r="K72" s="36">
        <f>J72*(1+'Q.1.Input'!J71)</f>
        <v>157905.9392928257</v>
      </c>
      <c r="L72" s="36">
        <f>K72*(1+'Q.1.Input'!K71)</f>
        <v>167345.55634375082</v>
      </c>
      <c r="M72" s="36">
        <f>L72*(1+'Q.1.Input'!L71)</f>
        <v>166970.70229754082</v>
      </c>
      <c r="N72" s="36">
        <f>M72*(1+'Q.1.Input'!M71)</f>
        <v>164414.38084536546</v>
      </c>
      <c r="O72" s="41">
        <f t="shared" si="5"/>
        <v>134391.63793441217</v>
      </c>
      <c r="P72" s="41">
        <f t="shared" si="6"/>
        <v>0</v>
      </c>
      <c r="Q72" s="41">
        <f t="shared" si="7"/>
        <v>0</v>
      </c>
    </row>
    <row r="73" spans="3:17" x14ac:dyDescent="0.35">
      <c r="C73" s="26">
        <f t="shared" si="8"/>
        <v>68</v>
      </c>
      <c r="D73" s="35">
        <v>100000</v>
      </c>
      <c r="E73" s="36">
        <f>D73*(1+'Q.1.Input'!D72)</f>
        <v>105073</v>
      </c>
      <c r="F73" s="36">
        <f>E73*(1+'Q.1.Input'!E72)</f>
        <v>116102.51281</v>
      </c>
      <c r="G73" s="36">
        <f>F73*(1+'Q.1.Input'!F72)</f>
        <v>125814.48800655649</v>
      </c>
      <c r="H73" s="36">
        <f>G73*(1+'Q.1.Input'!G72)</f>
        <v>135892.22849588169</v>
      </c>
      <c r="I73" s="36">
        <f>H73*(1+'Q.1.Input'!H72)</f>
        <v>147790.9520229811</v>
      </c>
      <c r="J73" s="36">
        <f>I73*(1+'Q.1.Input'!I72)</f>
        <v>153559.23288043804</v>
      </c>
      <c r="K73" s="36">
        <f>J73*(1+'Q.1.Input'!J72)</f>
        <v>161731.65525433497</v>
      </c>
      <c r="L73" s="36">
        <f>K73*(1+'Q.1.Input'!K72)</f>
        <v>163145.18992125784</v>
      </c>
      <c r="M73" s="36">
        <f>L73*(1+'Q.1.Input'!L72)</f>
        <v>161401.16784099961</v>
      </c>
      <c r="N73" s="36">
        <f>M73*(1+'Q.1.Input'!M72)</f>
        <v>171663.05409233036</v>
      </c>
      <c r="O73" s="41">
        <f t="shared" si="5"/>
        <v>134391.63793441217</v>
      </c>
      <c r="P73" s="41">
        <f t="shared" si="6"/>
        <v>0</v>
      </c>
      <c r="Q73" s="41">
        <f t="shared" si="7"/>
        <v>0</v>
      </c>
    </row>
    <row r="74" spans="3:17" x14ac:dyDescent="0.35">
      <c r="C74" s="26">
        <f t="shared" si="8"/>
        <v>69</v>
      </c>
      <c r="D74" s="35">
        <v>100000</v>
      </c>
      <c r="E74" s="36">
        <f>D74*(1+'Q.1.Input'!D73)</f>
        <v>108715.99999999999</v>
      </c>
      <c r="F74" s="36">
        <f>E74*(1+'Q.1.Input'!E73)</f>
        <v>112018.79208</v>
      </c>
      <c r="G74" s="36">
        <f>F74*(1+'Q.1.Input'!F73)</f>
        <v>114581.78204279039</v>
      </c>
      <c r="H74" s="36">
        <f>G74*(1+'Q.1.Input'!G73)</f>
        <v>117206.85066939073</v>
      </c>
      <c r="I74" s="36">
        <f>H74*(1+'Q.1.Input'!H73)</f>
        <v>132087.43243037656</v>
      </c>
      <c r="J74" s="36">
        <f>I74*(1+'Q.1.Input'!I73)</f>
        <v>149709.21679091311</v>
      </c>
      <c r="K74" s="36">
        <f>J74*(1+'Q.1.Input'!J73)</f>
        <v>167618.93039561002</v>
      </c>
      <c r="L74" s="36">
        <f>K74*(1+'Q.1.Input'!K73)</f>
        <v>183834.38572208135</v>
      </c>
      <c r="M74" s="36">
        <f>L74*(1+'Q.1.Input'!L73)</f>
        <v>196248.72178989352</v>
      </c>
      <c r="N74" s="36">
        <f>M74*(1+'Q.1.Input'!M73)</f>
        <v>216499.62739139266</v>
      </c>
      <c r="O74" s="41">
        <f t="shared" si="5"/>
        <v>134391.63793441217</v>
      </c>
      <c r="P74" s="41">
        <f t="shared" si="6"/>
        <v>0</v>
      </c>
      <c r="Q74" s="41">
        <f t="shared" si="7"/>
        <v>0</v>
      </c>
    </row>
    <row r="75" spans="3:17" x14ac:dyDescent="0.35">
      <c r="C75" s="26">
        <f t="shared" si="8"/>
        <v>70</v>
      </c>
      <c r="D75" s="35">
        <v>100000</v>
      </c>
      <c r="E75" s="36">
        <f>D75*(1+'Q.1.Input'!D74)</f>
        <v>101922</v>
      </c>
      <c r="F75" s="36">
        <f>E75*(1+'Q.1.Input'!E74)</f>
        <v>101424.62063999999</v>
      </c>
      <c r="G75" s="36">
        <f>F75*(1+'Q.1.Input'!F74)</f>
        <v>106608.43300091039</v>
      </c>
      <c r="H75" s="36">
        <f>G75*(1+'Q.1.Input'!G74)</f>
        <v>113105.15090798587</v>
      </c>
      <c r="I75" s="36">
        <f>H75*(1+'Q.1.Input'!H74)</f>
        <v>120376.68105986028</v>
      </c>
      <c r="J75" s="36">
        <f>I75*(1+'Q.1.Input'!I74)</f>
        <v>118359.16788529702</v>
      </c>
      <c r="K75" s="36">
        <f>J75*(1+'Q.1.Input'!J74)</f>
        <v>133159.9818293534</v>
      </c>
      <c r="L75" s="36">
        <f>K75*(1+'Q.1.Input'!K74)</f>
        <v>130074.66505036729</v>
      </c>
      <c r="M75" s="36">
        <f>L75*(1+'Q.1.Input'!L74)</f>
        <v>136685.05952822696</v>
      </c>
      <c r="N75" s="36">
        <f>M75*(1+'Q.1.Input'!M74)</f>
        <v>137306.9765490804</v>
      </c>
      <c r="O75" s="41">
        <f t="shared" si="5"/>
        <v>134391.63793441217</v>
      </c>
      <c r="P75" s="41">
        <f t="shared" si="6"/>
        <v>0</v>
      </c>
      <c r="Q75" s="41">
        <f t="shared" si="7"/>
        <v>0</v>
      </c>
    </row>
    <row r="76" spans="3:17" x14ac:dyDescent="0.35">
      <c r="C76" s="26">
        <f t="shared" si="8"/>
        <v>71</v>
      </c>
      <c r="D76" s="35">
        <v>100000</v>
      </c>
      <c r="E76" s="36">
        <f>D76*(1+'Q.1.Input'!D75)</f>
        <v>103306.00000000001</v>
      </c>
      <c r="F76" s="36">
        <f>E76*(1+'Q.1.Input'!E75)</f>
        <v>120013.67938000002</v>
      </c>
      <c r="G76" s="36">
        <f>F76*(1+'Q.1.Input'!F75)</f>
        <v>124925.83927702341</v>
      </c>
      <c r="H76" s="36">
        <f>G76*(1+'Q.1.Input'!G75)</f>
        <v>159267.95249427712</v>
      </c>
      <c r="I76" s="36">
        <f>H76*(1+'Q.1.Input'!H75)</f>
        <v>161078.82911413707</v>
      </c>
      <c r="J76" s="36">
        <f>I76*(1+'Q.1.Input'!I75)</f>
        <v>167554.19804452537</v>
      </c>
      <c r="K76" s="36">
        <f>J76*(1+'Q.1.Input'!J75)</f>
        <v>161765.20050208701</v>
      </c>
      <c r="L76" s="36">
        <f>K76*(1+'Q.1.Input'!K75)</f>
        <v>164461.82639445679</v>
      </c>
      <c r="M76" s="36">
        <f>L76*(1+'Q.1.Input'!L75)</f>
        <v>170382.45214465723</v>
      </c>
      <c r="N76" s="36">
        <f>M76*(1+'Q.1.Input'!M75)</f>
        <v>181034.76305274118</v>
      </c>
      <c r="O76" s="41">
        <f t="shared" si="5"/>
        <v>134391.63793441217</v>
      </c>
      <c r="P76" s="41">
        <f t="shared" si="6"/>
        <v>0</v>
      </c>
      <c r="Q76" s="41">
        <f t="shared" si="7"/>
        <v>0</v>
      </c>
    </row>
    <row r="77" spans="3:17" x14ac:dyDescent="0.35">
      <c r="C77" s="26">
        <f t="shared" si="8"/>
        <v>72</v>
      </c>
      <c r="D77" s="35">
        <v>100000</v>
      </c>
      <c r="E77" s="36">
        <f>D77*(1+'Q.1.Input'!D76)</f>
        <v>96505</v>
      </c>
      <c r="F77" s="36">
        <f>E77*(1+'Q.1.Input'!E76)</f>
        <v>102405.31569999999</v>
      </c>
      <c r="G77" s="36">
        <f>F77*(1+'Q.1.Input'!F76)</f>
        <v>103391.47889019099</v>
      </c>
      <c r="H77" s="36">
        <f>G77*(1+'Q.1.Input'!G76)</f>
        <v>99544.281960686989</v>
      </c>
      <c r="I77" s="36">
        <f>H77*(1+'Q.1.Input'!H76)</f>
        <v>112410.38040410579</v>
      </c>
      <c r="J77" s="36">
        <f>I77*(1+'Q.1.Input'!I76)</f>
        <v>122565.53416981272</v>
      </c>
      <c r="K77" s="36">
        <f>J77*(1+'Q.1.Input'!J76)</f>
        <v>139662.20053115988</v>
      </c>
      <c r="L77" s="36">
        <f>K77*(1+'Q.1.Input'!K76)</f>
        <v>148699.74152753124</v>
      </c>
      <c r="M77" s="36">
        <f>L77*(1+'Q.1.Input'!L76)</f>
        <v>168166.02469090038</v>
      </c>
      <c r="N77" s="36">
        <f>M77*(1+'Q.1.Input'!M76)</f>
        <v>169642.52238768648</v>
      </c>
      <c r="O77" s="41">
        <f t="shared" si="5"/>
        <v>134391.63793441217</v>
      </c>
      <c r="P77" s="41">
        <f t="shared" si="6"/>
        <v>0</v>
      </c>
      <c r="Q77" s="41">
        <f t="shared" si="7"/>
        <v>0</v>
      </c>
    </row>
    <row r="78" spans="3:17" x14ac:dyDescent="0.35">
      <c r="C78" s="26">
        <f t="shared" si="8"/>
        <v>73</v>
      </c>
      <c r="D78" s="35">
        <v>100000</v>
      </c>
      <c r="E78" s="36">
        <f>D78*(1+'Q.1.Input'!D77)</f>
        <v>112393.00000000001</v>
      </c>
      <c r="F78" s="36">
        <f>E78*(1+'Q.1.Input'!E77)</f>
        <v>113352.83622000001</v>
      </c>
      <c r="G78" s="36">
        <f>F78*(1+'Q.1.Input'!F77)</f>
        <v>128486.57338373222</v>
      </c>
      <c r="H78" s="36">
        <f>G78*(1+'Q.1.Input'!G77)</f>
        <v>144750.40384264503</v>
      </c>
      <c r="I78" s="36">
        <f>H78*(1+'Q.1.Input'!H77)</f>
        <v>140688.70751082042</v>
      </c>
      <c r="J78" s="36">
        <f>I78*(1+'Q.1.Input'!I77)</f>
        <v>147936.98972177788</v>
      </c>
      <c r="K78" s="36">
        <f>J78*(1+'Q.1.Input'!J77)</f>
        <v>175021.29380004096</v>
      </c>
      <c r="L78" s="36">
        <f>K78*(1+'Q.1.Input'!K77)</f>
        <v>188221.39977844007</v>
      </c>
      <c r="M78" s="36">
        <f>L78*(1+'Q.1.Input'!L77)</f>
        <v>179292.17657295088</v>
      </c>
      <c r="N78" s="36">
        <f>M78*(1+'Q.1.Input'!M77)</f>
        <v>176118.70504760963</v>
      </c>
      <c r="O78" s="41">
        <f t="shared" si="5"/>
        <v>134391.63793441217</v>
      </c>
      <c r="P78" s="41">
        <f t="shared" si="6"/>
        <v>0</v>
      </c>
      <c r="Q78" s="41">
        <f t="shared" si="7"/>
        <v>0</v>
      </c>
    </row>
    <row r="79" spans="3:17" x14ac:dyDescent="0.35">
      <c r="C79" s="26">
        <f t="shared" si="8"/>
        <v>74</v>
      </c>
      <c r="D79" s="35">
        <v>100000</v>
      </c>
      <c r="E79" s="36">
        <f>D79*(1+'Q.1.Input'!D78)</f>
        <v>97199</v>
      </c>
      <c r="F79" s="36">
        <f>E79*(1+'Q.1.Input'!E78)</f>
        <v>105188.75780000001</v>
      </c>
      <c r="G79" s="36">
        <f>F79*(1+'Q.1.Input'!F78)</f>
        <v>114203.43434346002</v>
      </c>
      <c r="H79" s="36">
        <f>G79*(1+'Q.1.Input'!G78)</f>
        <v>118852.65615558227</v>
      </c>
      <c r="I79" s="36">
        <f>H79*(1+'Q.1.Input'!H78)</f>
        <v>138037.85191221637</v>
      </c>
      <c r="J79" s="36">
        <f>I79*(1+'Q.1.Input'!I78)</f>
        <v>153263.42697813385</v>
      </c>
      <c r="K79" s="36">
        <f>J79*(1+'Q.1.Input'!J78)</f>
        <v>172036.66414868546</v>
      </c>
      <c r="L79" s="36">
        <f>K79*(1+'Q.1.Input'!K78)</f>
        <v>189279.89899630821</v>
      </c>
      <c r="M79" s="36">
        <f>L79*(1+'Q.1.Input'!L78)</f>
        <v>212016.20046374475</v>
      </c>
      <c r="N79" s="36">
        <f>M79*(1+'Q.1.Input'!M78)</f>
        <v>206126.39041486193</v>
      </c>
      <c r="O79" s="41">
        <f t="shared" si="5"/>
        <v>134391.63793441217</v>
      </c>
      <c r="P79" s="41">
        <f t="shared" si="6"/>
        <v>0</v>
      </c>
      <c r="Q79" s="41">
        <f t="shared" si="7"/>
        <v>0</v>
      </c>
    </row>
    <row r="80" spans="3:17" x14ac:dyDescent="0.35">
      <c r="C80" s="26">
        <f t="shared" si="8"/>
        <v>75</v>
      </c>
      <c r="D80" s="35">
        <v>100000</v>
      </c>
      <c r="E80" s="36">
        <f>D80*(1+'Q.1.Input'!D79)</f>
        <v>106847</v>
      </c>
      <c r="F80" s="36">
        <f>E80*(1+'Q.1.Input'!E79)</f>
        <v>124252.3763</v>
      </c>
      <c r="G80" s="36">
        <f>F80*(1+'Q.1.Input'!F79)</f>
        <v>131473.92441055601</v>
      </c>
      <c r="H80" s="36">
        <f>G80*(1+'Q.1.Input'!G79)</f>
        <v>143606.33815516211</v>
      </c>
      <c r="I80" s="36">
        <f>H80*(1+'Q.1.Input'!H79)</f>
        <v>142155.91413979497</v>
      </c>
      <c r="J80" s="36">
        <f>I80*(1+'Q.1.Input'!I79)</f>
        <v>145476.67629410059</v>
      </c>
      <c r="K80" s="36">
        <f>J80*(1+'Q.1.Input'!J79)</f>
        <v>162119.20806214571</v>
      </c>
      <c r="L80" s="36">
        <f>K80*(1+'Q.1.Input'!K79)</f>
        <v>163082.19615803487</v>
      </c>
      <c r="M80" s="36">
        <f>L80*(1+'Q.1.Input'!L79)</f>
        <v>169680.50181458896</v>
      </c>
      <c r="N80" s="36">
        <f>M80*(1+'Q.1.Input'!M79)</f>
        <v>179150.37062086115</v>
      </c>
      <c r="O80" s="41">
        <f t="shared" si="5"/>
        <v>134391.63793441217</v>
      </c>
      <c r="P80" s="41">
        <f t="shared" si="6"/>
        <v>0</v>
      </c>
      <c r="Q80" s="41">
        <f t="shared" si="7"/>
        <v>0</v>
      </c>
    </row>
    <row r="81" spans="3:17" x14ac:dyDescent="0.35">
      <c r="C81" s="26">
        <f t="shared" si="8"/>
        <v>76</v>
      </c>
      <c r="D81" s="35">
        <v>100000</v>
      </c>
      <c r="E81" s="36">
        <f>D81*(1+'Q.1.Input'!D80)</f>
        <v>101513.00000000001</v>
      </c>
      <c r="F81" s="36">
        <f>E81*(1+'Q.1.Input'!E80)</f>
        <v>106892.17387000003</v>
      </c>
      <c r="G81" s="36">
        <f>F81*(1+'Q.1.Input'!F80)</f>
        <v>112058.27263313712</v>
      </c>
      <c r="H81" s="36">
        <f>G81*(1+'Q.1.Input'!G80)</f>
        <v>109362.15059358385</v>
      </c>
      <c r="I81" s="36">
        <f>H81*(1+'Q.1.Input'!H80)</f>
        <v>114294.38358535447</v>
      </c>
      <c r="J81" s="36">
        <f>I81*(1+'Q.1.Input'!I80)</f>
        <v>123107.62350362116</v>
      </c>
      <c r="K81" s="36">
        <f>J81*(1+'Q.1.Input'!J80)</f>
        <v>118626.50600808935</v>
      </c>
      <c r="L81" s="36">
        <f>K81*(1+'Q.1.Input'!K80)</f>
        <v>114297.82480385416</v>
      </c>
      <c r="M81" s="36">
        <f>L81*(1+'Q.1.Input'!L80)</f>
        <v>126445.39762400778</v>
      </c>
      <c r="N81" s="36">
        <f>M81*(1+'Q.1.Input'!M80)</f>
        <v>132999.06258286009</v>
      </c>
      <c r="O81" s="41">
        <f t="shared" si="5"/>
        <v>134391.63793441217</v>
      </c>
      <c r="P81" s="41">
        <f t="shared" si="6"/>
        <v>1392.5753515520773</v>
      </c>
      <c r="Q81" s="41">
        <f t="shared" si="7"/>
        <v>1142.3968220937934</v>
      </c>
    </row>
    <row r="82" spans="3:17" x14ac:dyDescent="0.35">
      <c r="C82" s="26">
        <f t="shared" si="8"/>
        <v>77</v>
      </c>
      <c r="D82" s="35">
        <v>100000</v>
      </c>
      <c r="E82" s="36">
        <f>D82*(1+'Q.1.Input'!D81)</f>
        <v>110969.99999999999</v>
      </c>
      <c r="F82" s="36">
        <f>E82*(1+'Q.1.Input'!E81)</f>
        <v>119407.04909999999</v>
      </c>
      <c r="G82" s="36">
        <f>F82*(1+'Q.1.Input'!F81)</f>
        <v>130300.55418939298</v>
      </c>
      <c r="H82" s="36">
        <f>G82*(1+'Q.1.Input'!G81)</f>
        <v>143068.70549441161</v>
      </c>
      <c r="I82" s="36">
        <f>H82*(1+'Q.1.Input'!H81)</f>
        <v>167566.3599362197</v>
      </c>
      <c r="J82" s="36">
        <f>I82*(1+'Q.1.Input'!I81)</f>
        <v>184131.97027951438</v>
      </c>
      <c r="K82" s="36">
        <f>J82*(1+'Q.1.Input'!J81)</f>
        <v>200860.35977940829</v>
      </c>
      <c r="L82" s="36">
        <f>K82*(1+'Q.1.Input'!K81)</f>
        <v>207888.4637680898</v>
      </c>
      <c r="M82" s="36">
        <f>L82*(1+'Q.1.Input'!L81)</f>
        <v>229718.83134837693</v>
      </c>
      <c r="N82" s="36">
        <f>M82*(1+'Q.1.Input'!M81)</f>
        <v>243965.99326860326</v>
      </c>
      <c r="O82" s="41">
        <f t="shared" si="5"/>
        <v>134391.63793441217</v>
      </c>
      <c r="P82" s="41">
        <f t="shared" si="6"/>
        <v>0</v>
      </c>
      <c r="Q82" s="41">
        <f t="shared" si="7"/>
        <v>0</v>
      </c>
    </row>
    <row r="83" spans="3:17" x14ac:dyDescent="0.35">
      <c r="C83" s="26">
        <f t="shared" si="8"/>
        <v>78</v>
      </c>
      <c r="D83" s="35">
        <v>100000</v>
      </c>
      <c r="E83" s="36">
        <f>D83*(1+'Q.1.Input'!D82)</f>
        <v>104240</v>
      </c>
      <c r="F83" s="36">
        <f>E83*(1+'Q.1.Input'!E82)</f>
        <v>110516.29040000001</v>
      </c>
      <c r="G83" s="36">
        <f>F83*(1+'Q.1.Input'!F82)</f>
        <v>120180.93999548002</v>
      </c>
      <c r="H83" s="36">
        <f>G83*(1+'Q.1.Input'!G82)</f>
        <v>115307.60287866331</v>
      </c>
      <c r="I83" s="36">
        <f>H83*(1+'Q.1.Input'!H82)</f>
        <v>124541.43571718666</v>
      </c>
      <c r="J83" s="36">
        <f>I83*(1+'Q.1.Input'!I82)</f>
        <v>134412.58991213088</v>
      </c>
      <c r="K83" s="36">
        <f>J83*(1+'Q.1.Input'!J82)</f>
        <v>159124.34456747616</v>
      </c>
      <c r="L83" s="36">
        <f>K83*(1+'Q.1.Input'!K82)</f>
        <v>155730.2222978519</v>
      </c>
      <c r="M83" s="36">
        <f>L83*(1+'Q.1.Input'!L82)</f>
        <v>161180.7800782767</v>
      </c>
      <c r="N83" s="36">
        <f>M83*(1+'Q.1.Input'!M82)</f>
        <v>156969.12629483134</v>
      </c>
      <c r="O83" s="41">
        <f t="shared" si="5"/>
        <v>134391.63793441217</v>
      </c>
      <c r="P83" s="41">
        <f t="shared" si="6"/>
        <v>0</v>
      </c>
      <c r="Q83" s="41">
        <f t="shared" si="7"/>
        <v>0</v>
      </c>
    </row>
    <row r="84" spans="3:17" x14ac:dyDescent="0.35">
      <c r="C84" s="26">
        <f t="shared" si="8"/>
        <v>79</v>
      </c>
      <c r="D84" s="35">
        <v>100000</v>
      </c>
      <c r="E84" s="36">
        <f>D84*(1+'Q.1.Input'!D83)</f>
        <v>110026</v>
      </c>
      <c r="F84" s="36">
        <f>E84*(1+'Q.1.Input'!E83)</f>
        <v>128660.00335999999</v>
      </c>
      <c r="G84" s="36">
        <f>F84*(1+'Q.1.Input'!F83)</f>
        <v>148465.92427723837</v>
      </c>
      <c r="H84" s="36">
        <f>G84*(1+'Q.1.Input'!G83)</f>
        <v>156236.63075390903</v>
      </c>
      <c r="I84" s="36">
        <f>H84*(1+'Q.1.Input'!H83)</f>
        <v>170474.47491451274</v>
      </c>
      <c r="J84" s="36">
        <f>I84*(1+'Q.1.Input'!I83)</f>
        <v>169380.02878556156</v>
      </c>
      <c r="K84" s="36">
        <f>J84*(1+'Q.1.Input'!J83)</f>
        <v>190689.73020707307</v>
      </c>
      <c r="L84" s="36">
        <f>K84*(1+'Q.1.Input'!K83)</f>
        <v>183500.72737826643</v>
      </c>
      <c r="M84" s="36">
        <f>L84*(1+'Q.1.Input'!L83)</f>
        <v>188051.54541724743</v>
      </c>
      <c r="N84" s="36">
        <f>M84*(1+'Q.1.Input'!M83)</f>
        <v>216827.19289699462</v>
      </c>
      <c r="O84" s="41">
        <f t="shared" si="5"/>
        <v>134391.63793441217</v>
      </c>
      <c r="P84" s="41">
        <f t="shared" si="6"/>
        <v>0</v>
      </c>
      <c r="Q84" s="41">
        <f t="shared" si="7"/>
        <v>0</v>
      </c>
    </row>
    <row r="85" spans="3:17" x14ac:dyDescent="0.35">
      <c r="C85" s="26">
        <f t="shared" si="8"/>
        <v>80</v>
      </c>
      <c r="D85" s="35">
        <v>100000</v>
      </c>
      <c r="E85" s="36">
        <f>D85*(1+'Q.1.Input'!D84)</f>
        <v>109951</v>
      </c>
      <c r="F85" s="36">
        <f>E85*(1+'Q.1.Input'!E84)</f>
        <v>123273.76267</v>
      </c>
      <c r="G85" s="36">
        <f>F85*(1+'Q.1.Input'!F84)</f>
        <v>126725.42802476</v>
      </c>
      <c r="H85" s="36">
        <f>G85*(1+'Q.1.Input'!G84)</f>
        <v>137906.41253938456</v>
      </c>
      <c r="I85" s="36">
        <f>H85*(1+'Q.1.Input'!H84)</f>
        <v>138415.28720165489</v>
      </c>
      <c r="J85" s="36">
        <f>I85*(1+'Q.1.Input'!I84)</f>
        <v>141751.09562321479</v>
      </c>
      <c r="K85" s="36">
        <f>J85*(1+'Q.1.Input'!J84)</f>
        <v>152236.42416646398</v>
      </c>
      <c r="L85" s="36">
        <f>K85*(1+'Q.1.Input'!K84)</f>
        <v>161031.12239056063</v>
      </c>
      <c r="M85" s="36">
        <f>L85*(1+'Q.1.Input'!L84)</f>
        <v>155135.77299984221</v>
      </c>
      <c r="N85" s="36">
        <f>M85*(1+'Q.1.Input'!M84)</f>
        <v>162571.43059972467</v>
      </c>
      <c r="O85" s="41">
        <f t="shared" si="5"/>
        <v>134391.63793441217</v>
      </c>
      <c r="P85" s="41">
        <f t="shared" si="6"/>
        <v>0</v>
      </c>
      <c r="Q85" s="41">
        <f t="shared" si="7"/>
        <v>0</v>
      </c>
    </row>
    <row r="86" spans="3:17" x14ac:dyDescent="0.35">
      <c r="C86" s="26">
        <f t="shared" si="8"/>
        <v>81</v>
      </c>
      <c r="D86" s="35">
        <v>100000</v>
      </c>
      <c r="E86" s="36">
        <f>D86*(1+'Q.1.Input'!D85)</f>
        <v>98533</v>
      </c>
      <c r="F86" s="36">
        <f>E86*(1+'Q.1.Input'!E85)</f>
        <v>105703.24641000001</v>
      </c>
      <c r="G86" s="36">
        <f>F86*(1+'Q.1.Input'!F85)</f>
        <v>111673.36576723681</v>
      </c>
      <c r="H86" s="36">
        <f>G86*(1+'Q.1.Input'!G85)</f>
        <v>115602.03477492821</v>
      </c>
      <c r="I86" s="36">
        <f>H86*(1+'Q.1.Input'!H85)</f>
        <v>122975.13255287312</v>
      </c>
      <c r="J86" s="36">
        <f>I86*(1+'Q.1.Input'!I85)</f>
        <v>123280.11088160425</v>
      </c>
      <c r="K86" s="36">
        <f>J86*(1+'Q.1.Input'!J85)</f>
        <v>150336.39681678996</v>
      </c>
      <c r="L86" s="36">
        <f>K86*(1+'Q.1.Input'!K85)</f>
        <v>158863.47724423831</v>
      </c>
      <c r="M86" s="36">
        <f>L86*(1+'Q.1.Input'!L85)</f>
        <v>176171.65308999809</v>
      </c>
      <c r="N86" s="36">
        <f>M86*(1+'Q.1.Input'!M85)</f>
        <v>196422.58461269335</v>
      </c>
      <c r="O86" s="41">
        <f t="shared" si="5"/>
        <v>134391.63793441217</v>
      </c>
      <c r="P86" s="41">
        <f t="shared" si="6"/>
        <v>0</v>
      </c>
      <c r="Q86" s="41">
        <f t="shared" si="7"/>
        <v>0</v>
      </c>
    </row>
    <row r="87" spans="3:17" x14ac:dyDescent="0.35">
      <c r="C87" s="26">
        <f t="shared" si="8"/>
        <v>82</v>
      </c>
      <c r="D87" s="35">
        <v>100000</v>
      </c>
      <c r="E87" s="36">
        <f>D87*(1+'Q.1.Input'!D86)</f>
        <v>106388</v>
      </c>
      <c r="F87" s="36">
        <f>E87*(1+'Q.1.Input'!E86)</f>
        <v>119249.24531999999</v>
      </c>
      <c r="G87" s="36">
        <f>F87*(1+'Q.1.Input'!F86)</f>
        <v>124181.3941064352</v>
      </c>
      <c r="H87" s="36">
        <f>G87*(1+'Q.1.Input'!G86)</f>
        <v>148406.70046871857</v>
      </c>
      <c r="I87" s="36">
        <f>H87*(1+'Q.1.Input'!H86)</f>
        <v>168321.39560461591</v>
      </c>
      <c r="J87" s="36">
        <f>I87*(1+'Q.1.Input'!I86)</f>
        <v>183185.85805045953</v>
      </c>
      <c r="K87" s="36">
        <f>J87*(1+'Q.1.Input'!J86)</f>
        <v>208511.30292593557</v>
      </c>
      <c r="L87" s="36">
        <f>K87*(1+'Q.1.Input'!K86)</f>
        <v>223209.26466918475</v>
      </c>
      <c r="M87" s="36">
        <f>L87*(1+'Q.1.Input'!L86)</f>
        <v>221524.03472093242</v>
      </c>
      <c r="N87" s="36">
        <f>M87*(1+'Q.1.Input'!M86)</f>
        <v>247351.52192904594</v>
      </c>
      <c r="O87" s="41">
        <f t="shared" si="5"/>
        <v>134391.63793441217</v>
      </c>
      <c r="P87" s="41">
        <f t="shared" si="6"/>
        <v>0</v>
      </c>
      <c r="Q87" s="41">
        <f t="shared" si="7"/>
        <v>0</v>
      </c>
    </row>
    <row r="88" spans="3:17" x14ac:dyDescent="0.35">
      <c r="C88" s="26">
        <f t="shared" si="8"/>
        <v>83</v>
      </c>
      <c r="D88" s="35">
        <v>100000</v>
      </c>
      <c r="E88" s="36">
        <f>D88*(1+'Q.1.Input'!D87)</f>
        <v>105654</v>
      </c>
      <c r="F88" s="36">
        <f>E88*(1+'Q.1.Input'!E87)</f>
        <v>117659.46401999998</v>
      </c>
      <c r="G88" s="36">
        <f>F88*(1+'Q.1.Input'!F87)</f>
        <v>154198.610571411</v>
      </c>
      <c r="H88" s="36">
        <f>G88*(1+'Q.1.Input'!G87)</f>
        <v>152975.81558957972</v>
      </c>
      <c r="I88" s="36">
        <f>H88*(1+'Q.1.Input'!H87)</f>
        <v>166335.19356501772</v>
      </c>
      <c r="J88" s="36">
        <f>I88*(1+'Q.1.Input'!I87)</f>
        <v>174785.02139812062</v>
      </c>
      <c r="K88" s="36">
        <f>J88*(1+'Q.1.Input'!J87)</f>
        <v>186770.03031538974</v>
      </c>
      <c r="L88" s="36">
        <f>K88*(1+'Q.1.Input'!K87)</f>
        <v>198446.8926107079</v>
      </c>
      <c r="M88" s="36">
        <f>L88*(1+'Q.1.Input'!L87)</f>
        <v>209069.75477215913</v>
      </c>
      <c r="N88" s="36">
        <f>M88*(1+'Q.1.Input'!M87)</f>
        <v>235368.63922494903</v>
      </c>
      <c r="O88" s="41">
        <f t="shared" si="5"/>
        <v>134391.63793441217</v>
      </c>
      <c r="P88" s="41">
        <f t="shared" si="6"/>
        <v>0</v>
      </c>
      <c r="Q88" s="41">
        <f t="shared" si="7"/>
        <v>0</v>
      </c>
    </row>
    <row r="89" spans="3:17" x14ac:dyDescent="0.35">
      <c r="C89" s="26">
        <f t="shared" si="8"/>
        <v>84</v>
      </c>
      <c r="D89" s="35">
        <v>100000</v>
      </c>
      <c r="E89" s="36">
        <f>D89*(1+'Q.1.Input'!D88)</f>
        <v>113297.99999999999</v>
      </c>
      <c r="F89" s="36">
        <f>E89*(1+'Q.1.Input'!E88)</f>
        <v>127507.83515999999</v>
      </c>
      <c r="G89" s="36">
        <f>F89*(1+'Q.1.Input'!F88)</f>
        <v>131335.62037150317</v>
      </c>
      <c r="H89" s="36">
        <f>G89*(1+'Q.1.Input'!G88)</f>
        <v>138712.74216777051</v>
      </c>
      <c r="I89" s="36">
        <f>H89*(1+'Q.1.Input'!H88)</f>
        <v>146034.00069938545</v>
      </c>
      <c r="J89" s="36">
        <f>I89*(1+'Q.1.Input'!I88)</f>
        <v>153449.60725490024</v>
      </c>
      <c r="K89" s="36">
        <f>J89*(1+'Q.1.Input'!J88)</f>
        <v>158186.59663085901</v>
      </c>
      <c r="L89" s="36">
        <f>K89*(1+'Q.1.Input'!K88)</f>
        <v>187235.98323614997</v>
      </c>
      <c r="M89" s="36">
        <f>L89*(1+'Q.1.Input'!L88)</f>
        <v>197908.4342806105</v>
      </c>
      <c r="N89" s="36">
        <f>M89*(1+'Q.1.Input'!M88)</f>
        <v>208431.22573131055</v>
      </c>
      <c r="O89" s="41">
        <f t="shared" si="5"/>
        <v>134391.63793441217</v>
      </c>
      <c r="P89" s="41">
        <f t="shared" si="6"/>
        <v>0</v>
      </c>
      <c r="Q89" s="41">
        <f t="shared" si="7"/>
        <v>0</v>
      </c>
    </row>
    <row r="90" spans="3:17" x14ac:dyDescent="0.35">
      <c r="C90" s="26">
        <f t="shared" si="8"/>
        <v>85</v>
      </c>
      <c r="D90" s="35">
        <v>100000</v>
      </c>
      <c r="E90" s="36">
        <f>D90*(1+'Q.1.Input'!D89)</f>
        <v>117025</v>
      </c>
      <c r="F90" s="36">
        <f>E90*(1+'Q.1.Input'!E89)</f>
        <v>125893.15449999999</v>
      </c>
      <c r="G90" s="36">
        <f>F90*(1+'Q.1.Input'!F89)</f>
        <v>143569.81232334499</v>
      </c>
      <c r="H90" s="36">
        <f>G90*(1+'Q.1.Input'!G89)</f>
        <v>146874.78940302841</v>
      </c>
      <c r="I90" s="36">
        <f>H90*(1+'Q.1.Input'!H89)</f>
        <v>162638.86054965542</v>
      </c>
      <c r="J90" s="36">
        <f>I90*(1+'Q.1.Input'!I89)</f>
        <v>183349.29305204854</v>
      </c>
      <c r="K90" s="36">
        <f>J90*(1+'Q.1.Input'!J89)</f>
        <v>209969.77691027545</v>
      </c>
      <c r="L90" s="36">
        <f>K90*(1+'Q.1.Input'!K89)</f>
        <v>206528.37226671603</v>
      </c>
      <c r="M90" s="36">
        <f>L90*(1+'Q.1.Input'!L89)</f>
        <v>246487.48173288026</v>
      </c>
      <c r="N90" s="36">
        <f>M90*(1+'Q.1.Input'!M89)</f>
        <v>281673.56975024892</v>
      </c>
      <c r="O90" s="41">
        <f t="shared" si="5"/>
        <v>134391.63793441217</v>
      </c>
      <c r="P90" s="41">
        <f t="shared" si="6"/>
        <v>0</v>
      </c>
      <c r="Q90" s="41">
        <f t="shared" si="7"/>
        <v>0</v>
      </c>
    </row>
    <row r="91" spans="3:17" x14ac:dyDescent="0.35">
      <c r="C91" s="26">
        <f t="shared" si="8"/>
        <v>86</v>
      </c>
      <c r="D91" s="35">
        <v>100000</v>
      </c>
      <c r="E91" s="36">
        <f>D91*(1+'Q.1.Input'!D90)</f>
        <v>104570.00000000001</v>
      </c>
      <c r="F91" s="36">
        <f>E91*(1+'Q.1.Input'!E90)</f>
        <v>123453.25060000001</v>
      </c>
      <c r="G91" s="36">
        <f>F91*(1+'Q.1.Input'!F90)</f>
        <v>142415.66989216002</v>
      </c>
      <c r="H91" s="36">
        <f>G91*(1+'Q.1.Input'!G90)</f>
        <v>152655.35655740634</v>
      </c>
      <c r="I91" s="36">
        <f>H91*(1+'Q.1.Input'!H90)</f>
        <v>166904.20753847464</v>
      </c>
      <c r="J91" s="36">
        <f>I91*(1+'Q.1.Input'!I90)</f>
        <v>164714.42433556984</v>
      </c>
      <c r="K91" s="36">
        <f>J91*(1+'Q.1.Input'!J90)</f>
        <v>179545.31110274454</v>
      </c>
      <c r="L91" s="36">
        <f>K91*(1+'Q.1.Input'!K90)</f>
        <v>201435.47543239116</v>
      </c>
      <c r="M91" s="36">
        <f>L91*(1+'Q.1.Input'!L90)</f>
        <v>240725.46491547904</v>
      </c>
      <c r="N91" s="36">
        <f>M91*(1+'Q.1.Input'!M90)</f>
        <v>258914.68104449264</v>
      </c>
      <c r="O91" s="41">
        <f t="shared" si="5"/>
        <v>134391.63793441217</v>
      </c>
      <c r="P91" s="41">
        <f t="shared" si="6"/>
        <v>0</v>
      </c>
      <c r="Q91" s="41">
        <f t="shared" si="7"/>
        <v>0</v>
      </c>
    </row>
    <row r="92" spans="3:17" x14ac:dyDescent="0.35">
      <c r="C92" s="26">
        <f t="shared" si="8"/>
        <v>87</v>
      </c>
      <c r="D92" s="35">
        <v>100000</v>
      </c>
      <c r="E92" s="36">
        <f>D92*(1+'Q.1.Input'!D91)</f>
        <v>112410.00000000001</v>
      </c>
      <c r="F92" s="36">
        <f>E92*(1+'Q.1.Input'!E91)</f>
        <v>124948.21140000001</v>
      </c>
      <c r="G92" s="36">
        <f>F92*(1+'Q.1.Input'!F91)</f>
        <v>123661.24482258002</v>
      </c>
      <c r="H92" s="36">
        <f>G92*(1+'Q.1.Input'!G91)</f>
        <v>126035.54072317357</v>
      </c>
      <c r="I92" s="36">
        <f>H92*(1+'Q.1.Input'!H91)</f>
        <v>125152.03158270413</v>
      </c>
      <c r="J92" s="36">
        <f>I92*(1+'Q.1.Input'!I91)</f>
        <v>125877.91336588383</v>
      </c>
      <c r="K92" s="36">
        <f>J92*(1+'Q.1.Input'!J91)</f>
        <v>132715.60161991863</v>
      </c>
      <c r="L92" s="36">
        <f>K92*(1+'Q.1.Input'!K91)</f>
        <v>143892.90958834818</v>
      </c>
      <c r="M92" s="36">
        <f>L92*(1+'Q.1.Input'!L91)</f>
        <v>162085.29014760305</v>
      </c>
      <c r="N92" s="36">
        <f>M92*(1+'Q.1.Input'!M91)</f>
        <v>172079.46913810426</v>
      </c>
      <c r="O92" s="41">
        <f t="shared" si="5"/>
        <v>134391.63793441217</v>
      </c>
      <c r="P92" s="41">
        <f t="shared" si="6"/>
        <v>0</v>
      </c>
      <c r="Q92" s="41">
        <f t="shared" si="7"/>
        <v>0</v>
      </c>
    </row>
    <row r="93" spans="3:17" x14ac:dyDescent="0.35">
      <c r="C93" s="26">
        <f t="shared" si="8"/>
        <v>88</v>
      </c>
      <c r="D93" s="35">
        <v>100000</v>
      </c>
      <c r="E93" s="36">
        <f>D93*(1+'Q.1.Input'!D92)</f>
        <v>105516.00000000001</v>
      </c>
      <c r="F93" s="36">
        <f>E93*(1+'Q.1.Input'!E92)</f>
        <v>113981.54868000002</v>
      </c>
      <c r="G93" s="36">
        <f>F93*(1+'Q.1.Input'!F92)</f>
        <v>123999.38699348523</v>
      </c>
      <c r="H93" s="36">
        <f>G93*(1+'Q.1.Input'!G92)</f>
        <v>130587.47442444909</v>
      </c>
      <c r="I93" s="36">
        <f>H93*(1+'Q.1.Input'!H92)</f>
        <v>157825.40983990068</v>
      </c>
      <c r="J93" s="36">
        <f>I93*(1+'Q.1.Input'!I92)</f>
        <v>154465.30686440918</v>
      </c>
      <c r="K93" s="36">
        <f>J93*(1+'Q.1.Input'!J92)</f>
        <v>166643.35165759921</v>
      </c>
      <c r="L93" s="36">
        <f>K93*(1+'Q.1.Input'!K92)</f>
        <v>196019.24168780079</v>
      </c>
      <c r="M93" s="36">
        <f>L93*(1+'Q.1.Input'!L92)</f>
        <v>187380.67370661939</v>
      </c>
      <c r="N93" s="36">
        <f>M93*(1+'Q.1.Input'!M92)</f>
        <v>214642.68792419546</v>
      </c>
      <c r="O93" s="41">
        <f t="shared" si="5"/>
        <v>134391.63793441217</v>
      </c>
      <c r="P93" s="41">
        <f t="shared" si="6"/>
        <v>0</v>
      </c>
      <c r="Q93" s="41">
        <f t="shared" si="7"/>
        <v>0</v>
      </c>
    </row>
    <row r="94" spans="3:17" x14ac:dyDescent="0.35">
      <c r="C94" s="26">
        <f t="shared" si="8"/>
        <v>89</v>
      </c>
      <c r="D94" s="35">
        <v>100000</v>
      </c>
      <c r="E94" s="36">
        <f>D94*(1+'Q.1.Input'!D93)</f>
        <v>112050</v>
      </c>
      <c r="F94" s="36">
        <f>E94*(1+'Q.1.Input'!E93)</f>
        <v>106957.3275</v>
      </c>
      <c r="G94" s="36">
        <f>F94*(1+'Q.1.Input'!F93)</f>
        <v>120796.53610522499</v>
      </c>
      <c r="H94" s="36">
        <f>G94*(1+'Q.1.Input'!G93)</f>
        <v>134603.58018205222</v>
      </c>
      <c r="I94" s="36">
        <f>H94*(1+'Q.1.Input'!H93)</f>
        <v>150046.64893633907</v>
      </c>
      <c r="J94" s="36">
        <f>I94*(1+'Q.1.Input'!I93)</f>
        <v>170368.96706827683</v>
      </c>
      <c r="K94" s="36">
        <f>J94*(1+'Q.1.Input'!J93)</f>
        <v>193082.55775781948</v>
      </c>
      <c r="L94" s="36">
        <f>K94*(1+'Q.1.Input'!K93)</f>
        <v>212923.72139301299</v>
      </c>
      <c r="M94" s="36">
        <f>L94*(1+'Q.1.Input'!L93)</f>
        <v>230019.36698365799</v>
      </c>
      <c r="N94" s="36">
        <f>M94*(1+'Q.1.Input'!M93)</f>
        <v>281509.20228294987</v>
      </c>
      <c r="O94" s="41">
        <f t="shared" si="5"/>
        <v>134391.63793441217</v>
      </c>
      <c r="P94" s="41">
        <f t="shared" si="6"/>
        <v>0</v>
      </c>
      <c r="Q94" s="41">
        <f t="shared" si="7"/>
        <v>0</v>
      </c>
    </row>
    <row r="95" spans="3:17" x14ac:dyDescent="0.35">
      <c r="C95" s="26">
        <f t="shared" si="8"/>
        <v>90</v>
      </c>
      <c r="D95" s="35">
        <v>100000</v>
      </c>
      <c r="E95" s="36">
        <f>D95*(1+'Q.1.Input'!D94)</f>
        <v>105531</v>
      </c>
      <c r="F95" s="36">
        <f>E95*(1+'Q.1.Input'!E94)</f>
        <v>101067.0387</v>
      </c>
      <c r="G95" s="36">
        <f>F95*(1+'Q.1.Input'!F94)</f>
        <v>111723.54726052801</v>
      </c>
      <c r="H95" s="36">
        <f>G95*(1+'Q.1.Input'!G94)</f>
        <v>128155.84659160646</v>
      </c>
      <c r="I95" s="36">
        <f>H95*(1+'Q.1.Input'!H94)</f>
        <v>125969.50784875365</v>
      </c>
      <c r="J95" s="36">
        <f>I95*(1+'Q.1.Input'!I94)</f>
        <v>136950.26984792951</v>
      </c>
      <c r="K95" s="36">
        <f>J95*(1+'Q.1.Input'!J94)</f>
        <v>130513.60716507681</v>
      </c>
      <c r="L95" s="36">
        <f>K95*(1+'Q.1.Input'!K94)</f>
        <v>133096.47145087368</v>
      </c>
      <c r="M95" s="36">
        <f>L95*(1+'Q.1.Input'!L94)</f>
        <v>127917.68774672018</v>
      </c>
      <c r="N95" s="36">
        <f>M95*(1+'Q.1.Input'!M94)</f>
        <v>139205.14451349078</v>
      </c>
      <c r="O95" s="41">
        <f t="shared" si="5"/>
        <v>134391.63793441217</v>
      </c>
      <c r="P95" s="41">
        <f t="shared" si="6"/>
        <v>0</v>
      </c>
      <c r="Q95" s="41">
        <f t="shared" si="7"/>
        <v>0</v>
      </c>
    </row>
    <row r="96" spans="3:17" x14ac:dyDescent="0.35">
      <c r="C96" s="26">
        <f t="shared" si="8"/>
        <v>91</v>
      </c>
      <c r="D96" s="35">
        <v>100000</v>
      </c>
      <c r="E96" s="36">
        <f>D96*(1+'Q.1.Input'!D95)</f>
        <v>106301</v>
      </c>
      <c r="F96" s="36">
        <f>E96*(1+'Q.1.Input'!E95)</f>
        <v>103390.47862000001</v>
      </c>
      <c r="G96" s="36">
        <f>F96*(1+'Q.1.Input'!F95)</f>
        <v>117591.16085845702</v>
      </c>
      <c r="H96" s="36">
        <f>G96*(1+'Q.1.Input'!G95)</f>
        <v>118971.68108693532</v>
      </c>
      <c r="I96" s="36">
        <f>H96*(1+'Q.1.Input'!H95)</f>
        <v>115602.40307855331</v>
      </c>
      <c r="J96" s="36">
        <f>I96*(1+'Q.1.Input'!I95)</f>
        <v>130792.55884307521</v>
      </c>
      <c r="K96" s="36">
        <f>J96*(1+'Q.1.Input'!J95)</f>
        <v>127632.61062142652</v>
      </c>
      <c r="L96" s="36">
        <f>K96*(1+'Q.1.Input'!K95)</f>
        <v>132845.12643920557</v>
      </c>
      <c r="M96" s="36">
        <f>L96*(1+'Q.1.Input'!L95)</f>
        <v>136567.44688203212</v>
      </c>
      <c r="N96" s="36">
        <f>M96*(1+'Q.1.Input'!M95)</f>
        <v>142874.13157904439</v>
      </c>
      <c r="O96" s="41">
        <f t="shared" si="5"/>
        <v>134391.63793441217</v>
      </c>
      <c r="P96" s="41">
        <f t="shared" si="6"/>
        <v>0</v>
      </c>
      <c r="Q96" s="41">
        <f t="shared" si="7"/>
        <v>0</v>
      </c>
    </row>
    <row r="97" spans="3:17" x14ac:dyDescent="0.35">
      <c r="C97" s="26">
        <f t="shared" si="8"/>
        <v>92</v>
      </c>
      <c r="D97" s="35">
        <v>100000</v>
      </c>
      <c r="E97" s="36">
        <f>D97*(1+'Q.1.Input'!D96)</f>
        <v>103002</v>
      </c>
      <c r="F97" s="36">
        <f>E97*(1+'Q.1.Input'!E96)</f>
        <v>103049.38092</v>
      </c>
      <c r="G97" s="36">
        <f>F97*(1+'Q.1.Input'!F96)</f>
        <v>113822.16320137681</v>
      </c>
      <c r="H97" s="36">
        <f>G97*(1+'Q.1.Input'!G96)</f>
        <v>108313.17050243018</v>
      </c>
      <c r="I97" s="36">
        <f>H97*(1+'Q.1.Input'!H96)</f>
        <v>110794.62523864085</v>
      </c>
      <c r="J97" s="36">
        <f>I97*(1+'Q.1.Input'!I96)</f>
        <v>119527.4575999505</v>
      </c>
      <c r="K97" s="36">
        <f>J97*(1+'Q.1.Input'!J96)</f>
        <v>127819.07733365906</v>
      </c>
      <c r="L97" s="36">
        <f>K97*(1+'Q.1.Input'!K96)</f>
        <v>151587.03476385298</v>
      </c>
      <c r="M97" s="36">
        <f>L97*(1+'Q.1.Input'!L96)</f>
        <v>179225.89881234628</v>
      </c>
      <c r="N97" s="36">
        <f>M97*(1+'Q.1.Input'!M96)</f>
        <v>192633.78830249791</v>
      </c>
      <c r="O97" s="41">
        <f t="shared" si="5"/>
        <v>134391.63793441217</v>
      </c>
      <c r="P97" s="41">
        <f t="shared" si="6"/>
        <v>0</v>
      </c>
      <c r="Q97" s="41">
        <f t="shared" si="7"/>
        <v>0</v>
      </c>
    </row>
    <row r="98" spans="3:17" x14ac:dyDescent="0.35">
      <c r="C98" s="26">
        <f t="shared" si="8"/>
        <v>93</v>
      </c>
      <c r="D98" s="35">
        <v>100000</v>
      </c>
      <c r="E98" s="36">
        <f>D98*(1+'Q.1.Input'!D97)</f>
        <v>97798</v>
      </c>
      <c r="F98" s="36">
        <f>E98*(1+'Q.1.Input'!E97)</f>
        <v>111655.97659999999</v>
      </c>
      <c r="G98" s="36">
        <f>F98*(1+'Q.1.Input'!F97)</f>
        <v>110626.508495748</v>
      </c>
      <c r="H98" s="36">
        <f>G98*(1+'Q.1.Input'!G97)</f>
        <v>110801.29837917128</v>
      </c>
      <c r="I98" s="36">
        <f>H98*(1+'Q.1.Input'!H97)</f>
        <v>119600.02948346126</v>
      </c>
      <c r="J98" s="36">
        <f>I98*(1+'Q.1.Input'!I97)</f>
        <v>127975.61954818806</v>
      </c>
      <c r="K98" s="36">
        <f>J98*(1+'Q.1.Input'!J97)</f>
        <v>148976.41871604571</v>
      </c>
      <c r="L98" s="36">
        <f>K98*(1+'Q.1.Input'!K97)</f>
        <v>144015.50397280138</v>
      </c>
      <c r="M98" s="36">
        <f>L98*(1+'Q.1.Input'!L97)</f>
        <v>142285.87777008803</v>
      </c>
      <c r="N98" s="36">
        <f>M98*(1+'Q.1.Input'!M97)</f>
        <v>155680.67030336411</v>
      </c>
      <c r="O98" s="41">
        <f t="shared" si="5"/>
        <v>134391.63793441217</v>
      </c>
      <c r="P98" s="41">
        <f t="shared" si="6"/>
        <v>0</v>
      </c>
      <c r="Q98" s="41">
        <f t="shared" si="7"/>
        <v>0</v>
      </c>
    </row>
    <row r="99" spans="3:17" x14ac:dyDescent="0.35">
      <c r="C99" s="26">
        <f t="shared" si="8"/>
        <v>94</v>
      </c>
      <c r="D99" s="35">
        <v>100000</v>
      </c>
      <c r="E99" s="36">
        <f>D99*(1+'Q.1.Input'!D98)</f>
        <v>108708.99999999999</v>
      </c>
      <c r="F99" s="36">
        <f>E99*(1+'Q.1.Input'!E98)</f>
        <v>114932.59024999999</v>
      </c>
      <c r="G99" s="36">
        <f>F99*(1+'Q.1.Input'!F98)</f>
        <v>123137.62786794751</v>
      </c>
      <c r="H99" s="36">
        <f>G99*(1+'Q.1.Input'!G98)</f>
        <v>122287.97823565867</v>
      </c>
      <c r="I99" s="36">
        <f>H99*(1+'Q.1.Input'!H98)</f>
        <v>120237.20884064668</v>
      </c>
      <c r="J99" s="36">
        <f>I99*(1+'Q.1.Input'!I98)</f>
        <v>130967.17735758598</v>
      </c>
      <c r="K99" s="36">
        <f>J99*(1+'Q.1.Input'!J98)</f>
        <v>140187.26664356003</v>
      </c>
      <c r="L99" s="36">
        <f>K99*(1+'Q.1.Input'!K98)</f>
        <v>156743.38283416448</v>
      </c>
      <c r="M99" s="36">
        <f>L99*(1+'Q.1.Input'!L98)</f>
        <v>151454.86109733977</v>
      </c>
      <c r="N99" s="36">
        <f>M99*(1+'Q.1.Input'!M98)</f>
        <v>171384.80626913873</v>
      </c>
      <c r="O99" s="41">
        <f t="shared" si="5"/>
        <v>134391.63793441217</v>
      </c>
      <c r="P99" s="41">
        <f t="shared" si="6"/>
        <v>0</v>
      </c>
      <c r="Q99" s="41">
        <f t="shared" si="7"/>
        <v>0</v>
      </c>
    </row>
    <row r="100" spans="3:17" x14ac:dyDescent="0.35">
      <c r="C100" s="26">
        <f t="shared" si="8"/>
        <v>95</v>
      </c>
      <c r="D100" s="35">
        <v>100000</v>
      </c>
      <c r="E100" s="36">
        <f>D100*(1+'Q.1.Input'!D99)</f>
        <v>108277</v>
      </c>
      <c r="F100" s="36">
        <f>E100*(1+'Q.1.Input'!E99)</f>
        <v>110696.99095000001</v>
      </c>
      <c r="G100" s="36">
        <f>F100*(1+'Q.1.Input'!F99)</f>
        <v>114807.17022397352</v>
      </c>
      <c r="H100" s="36">
        <f>G100*(1+'Q.1.Input'!G99)</f>
        <v>127856.15319163036</v>
      </c>
      <c r="I100" s="36">
        <f>H100*(1+'Q.1.Input'!H99)</f>
        <v>137496.5071422793</v>
      </c>
      <c r="J100" s="36">
        <f>I100*(1+'Q.1.Input'!I99)</f>
        <v>131277.54012423402</v>
      </c>
      <c r="K100" s="36">
        <f>J100*(1+'Q.1.Input'!J99)</f>
        <v>126379.57510219885</v>
      </c>
      <c r="L100" s="36">
        <f>K100*(1+'Q.1.Input'!K99)</f>
        <v>144715.98765377689</v>
      </c>
      <c r="M100" s="36">
        <f>L100*(1+'Q.1.Input'!L99)</f>
        <v>154488.65830003645</v>
      </c>
      <c r="N100" s="36">
        <f>M100*(1+'Q.1.Input'!M99)</f>
        <v>184317.32844460747</v>
      </c>
      <c r="O100" s="41">
        <f t="shared" si="5"/>
        <v>134391.63793441217</v>
      </c>
      <c r="P100" s="41">
        <f t="shared" si="6"/>
        <v>0</v>
      </c>
      <c r="Q100" s="41">
        <f t="shared" si="7"/>
        <v>0</v>
      </c>
    </row>
    <row r="101" spans="3:17" x14ac:dyDescent="0.35">
      <c r="C101" s="26">
        <f t="shared" si="8"/>
        <v>96</v>
      </c>
      <c r="D101" s="35">
        <v>100000</v>
      </c>
      <c r="E101" s="36">
        <f>D101*(1+'Q.1.Input'!D100)</f>
        <v>97558</v>
      </c>
      <c r="F101" s="36">
        <f>E101*(1+'Q.1.Input'!E100)</f>
        <v>105995.79141999999</v>
      </c>
      <c r="G101" s="36">
        <f>F101*(1+'Q.1.Input'!F100)</f>
        <v>102002.9299572086</v>
      </c>
      <c r="H101" s="36">
        <f>G101*(1+'Q.1.Input'!G100)</f>
        <v>98669.474206207015</v>
      </c>
      <c r="I101" s="36">
        <f>H101*(1+'Q.1.Input'!H100)</f>
        <v>116147.78486709454</v>
      </c>
      <c r="J101" s="36">
        <f>I101*(1+'Q.1.Input'!I100)</f>
        <v>123796.1165005927</v>
      </c>
      <c r="K101" s="36">
        <f>J101*(1+'Q.1.Input'!J100)</f>
        <v>123044.6740734341</v>
      </c>
      <c r="L101" s="36">
        <f>K101*(1+'Q.1.Input'!K100)</f>
        <v>134730.22677018814</v>
      </c>
      <c r="M101" s="36">
        <f>L101*(1+'Q.1.Input'!L100)</f>
        <v>131555.9826274825</v>
      </c>
      <c r="N101" s="36">
        <f>M101*(1+'Q.1.Input'!M100)</f>
        <v>158572.31921986231</v>
      </c>
      <c r="O101" s="41">
        <f t="shared" si="5"/>
        <v>134391.63793441217</v>
      </c>
      <c r="P101" s="41">
        <f t="shared" si="6"/>
        <v>0</v>
      </c>
      <c r="Q101" s="41">
        <f t="shared" si="7"/>
        <v>0</v>
      </c>
    </row>
    <row r="102" spans="3:17" x14ac:dyDescent="0.35">
      <c r="C102" s="26">
        <f t="shared" si="8"/>
        <v>97</v>
      </c>
      <c r="D102" s="35">
        <v>100000</v>
      </c>
      <c r="E102" s="36">
        <f>D102*(1+'Q.1.Input'!D101)</f>
        <v>110707</v>
      </c>
      <c r="F102" s="36">
        <f>E102*(1+'Q.1.Input'!E101)</f>
        <v>120940.75508</v>
      </c>
      <c r="G102" s="36">
        <f>F102*(1+'Q.1.Input'!F101)</f>
        <v>133712.09881644798</v>
      </c>
      <c r="H102" s="36">
        <f>G102*(1+'Q.1.Input'!G101)</f>
        <v>128759.40267628674</v>
      </c>
      <c r="I102" s="36">
        <f>H102*(1+'Q.1.Input'!H101)</f>
        <v>147263.41643489592</v>
      </c>
      <c r="J102" s="36">
        <f>I102*(1+'Q.1.Input'!I101)</f>
        <v>156415.83776632469</v>
      </c>
      <c r="K102" s="36">
        <f>J102*(1+'Q.1.Input'!J101)</f>
        <v>173576.21932766816</v>
      </c>
      <c r="L102" s="36">
        <f>K102*(1+'Q.1.Input'!K101)</f>
        <v>170823.30048913136</v>
      </c>
      <c r="M102" s="36">
        <f>L102*(1+'Q.1.Input'!L101)</f>
        <v>183262.65323074991</v>
      </c>
      <c r="N102" s="36">
        <f>M102*(1+'Q.1.Input'!M101)</f>
        <v>176656.03458178136</v>
      </c>
      <c r="O102" s="41">
        <f t="shared" si="5"/>
        <v>134391.63793441217</v>
      </c>
      <c r="P102" s="41">
        <f t="shared" si="6"/>
        <v>0</v>
      </c>
      <c r="Q102" s="41">
        <f t="shared" si="7"/>
        <v>0</v>
      </c>
    </row>
    <row r="103" spans="3:17" x14ac:dyDescent="0.35">
      <c r="C103" s="26">
        <f t="shared" si="8"/>
        <v>98</v>
      </c>
      <c r="D103" s="35">
        <v>100000</v>
      </c>
      <c r="E103" s="36">
        <f>D103*(1+'Q.1.Input'!D102)</f>
        <v>102733.99999999999</v>
      </c>
      <c r="F103" s="36">
        <f>E103*(1+'Q.1.Input'!E102)</f>
        <v>110858.20471999999</v>
      </c>
      <c r="G103" s="36">
        <f>F103*(1+'Q.1.Input'!F102)</f>
        <v>106218.788852468</v>
      </c>
      <c r="H103" s="36">
        <f>G103*(1+'Q.1.Input'!G102)</f>
        <v>104885.74305236954</v>
      </c>
      <c r="I103" s="36">
        <f>H103*(1+'Q.1.Input'!H102)</f>
        <v>105941.9424849069</v>
      </c>
      <c r="J103" s="36">
        <f>I103*(1+'Q.1.Input'!I102)</f>
        <v>104915.36506222816</v>
      </c>
      <c r="K103" s="36">
        <f>J103*(1+'Q.1.Input'!J102)</f>
        <v>118038.17892421166</v>
      </c>
      <c r="L103" s="36">
        <f>K103*(1+'Q.1.Input'!K102)</f>
        <v>113823.03555482806</v>
      </c>
      <c r="M103" s="36">
        <f>L103*(1+'Q.1.Input'!L102)</f>
        <v>124541.75081302623</v>
      </c>
      <c r="N103" s="36">
        <f>M103*(1+'Q.1.Input'!M102)</f>
        <v>120641.10317756224</v>
      </c>
      <c r="O103" s="41">
        <f t="shared" si="5"/>
        <v>134391.63793441217</v>
      </c>
      <c r="P103" s="41">
        <f t="shared" si="6"/>
        <v>13750.534756849927</v>
      </c>
      <c r="Q103" s="41">
        <f t="shared" si="7"/>
        <v>11280.22781015607</v>
      </c>
    </row>
    <row r="104" spans="3:17" x14ac:dyDescent="0.35">
      <c r="C104" s="26">
        <f t="shared" si="8"/>
        <v>99</v>
      </c>
      <c r="D104" s="35">
        <v>100000</v>
      </c>
      <c r="E104" s="36">
        <f>D104*(1+'Q.1.Input'!D103)</f>
        <v>104417.99999999999</v>
      </c>
      <c r="F104" s="36">
        <f>E104*(1+'Q.1.Input'!E103)</f>
        <v>110394.88631999998</v>
      </c>
      <c r="G104" s="36">
        <f>F104*(1+'Q.1.Input'!F103)</f>
        <v>119651.49753793197</v>
      </c>
      <c r="H104" s="36">
        <f>G104*(1+'Q.1.Input'!G103)</f>
        <v>132289.08870788835</v>
      </c>
      <c r="I104" s="36">
        <f>H104*(1+'Q.1.Input'!H103)</f>
        <v>141566.52249897257</v>
      </c>
      <c r="J104" s="36">
        <f>I104*(1+'Q.1.Input'!I103)</f>
        <v>153582.68892868538</v>
      </c>
      <c r="K104" s="36">
        <f>J104*(1+'Q.1.Input'!J103)</f>
        <v>148069.07039614557</v>
      </c>
      <c r="L104" s="36">
        <f>K104*(1+'Q.1.Input'!K103)</f>
        <v>148363.7278462339</v>
      </c>
      <c r="M104" s="36">
        <f>L104*(1+'Q.1.Input'!L103)</f>
        <v>162578.45661118155</v>
      </c>
      <c r="N104" s="36">
        <f>M104*(1+'Q.1.Input'!M103)</f>
        <v>176130.99675428966</v>
      </c>
      <c r="O104" s="41">
        <f t="shared" si="5"/>
        <v>134391.63793441217</v>
      </c>
      <c r="P104" s="41">
        <f t="shared" si="6"/>
        <v>0</v>
      </c>
      <c r="Q104" s="41">
        <f t="shared" si="7"/>
        <v>0</v>
      </c>
    </row>
    <row r="105" spans="3:17" x14ac:dyDescent="0.35">
      <c r="C105" s="32">
        <f t="shared" si="8"/>
        <v>100</v>
      </c>
      <c r="D105" s="37">
        <v>100000</v>
      </c>
      <c r="E105" s="38">
        <f>D105*(1+'Q.1.Input'!D104)</f>
        <v>97297</v>
      </c>
      <c r="F105" s="38">
        <f>E105*(1+'Q.1.Input'!E104)</f>
        <v>106020.64902000001</v>
      </c>
      <c r="G105" s="38">
        <f>F105*(1+'Q.1.Input'!F104)</f>
        <v>113188.70510024221</v>
      </c>
      <c r="H105" s="38">
        <f>G105*(1+'Q.1.Input'!G104)</f>
        <v>120814.22816284552</v>
      </c>
      <c r="I105" s="38">
        <f>H105*(1+'Q.1.Input'!H104)</f>
        <v>117032.74282134845</v>
      </c>
      <c r="J105" s="38">
        <f>I105*(1+'Q.1.Input'!I104)</f>
        <v>124513.47574248904</v>
      </c>
      <c r="K105" s="38">
        <f>J105*(1+'Q.1.Input'!J104)</f>
        <v>124977.91100700853</v>
      </c>
      <c r="L105" s="38">
        <f>K105*(1+'Q.1.Input'!K104)</f>
        <v>134988.64167866993</v>
      </c>
      <c r="M105" s="38">
        <f>L105*(1+'Q.1.Input'!L104)</f>
        <v>135983.50796784172</v>
      </c>
      <c r="N105" s="38">
        <f>M105*(1+'Q.1.Input'!M104)</f>
        <v>171872.27539071449</v>
      </c>
      <c r="O105" s="43">
        <f t="shared" si="5"/>
        <v>134391.63793441217</v>
      </c>
      <c r="P105" s="43">
        <f t="shared" si="6"/>
        <v>0</v>
      </c>
      <c r="Q105" s="43">
        <f t="shared" si="7"/>
        <v>0</v>
      </c>
    </row>
    <row r="108" spans="3:17" x14ac:dyDescent="0.35">
      <c r="P108" s="13"/>
    </row>
  </sheetData>
  <pageMargins left="0.7" right="0.7" top="0.75" bottom="0.75" header="0.3" footer="0.3"/>
  <headerFooter>
    <oddFooter>&amp;L_x000D_&amp;1#&amp;"Aptos"&amp;10&amp;K000000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E9E37-1536-40B3-8967-715FCCA6FDE6}">
  <dimension ref="A1:P108"/>
  <sheetViews>
    <sheetView showGridLines="0" zoomScaleNormal="100" workbookViewId="0"/>
  </sheetViews>
  <sheetFormatPr defaultRowHeight="14.5" x14ac:dyDescent="0.35"/>
  <cols>
    <col min="1" max="1" width="14.7265625" bestFit="1" customWidth="1"/>
    <col min="3" max="3" width="10" bestFit="1" customWidth="1"/>
    <col min="5" max="6" width="11.1796875" bestFit="1" customWidth="1"/>
    <col min="7" max="7" width="14.08984375" customWidth="1"/>
    <col min="8" max="14" width="11.1796875" bestFit="1" customWidth="1"/>
    <col min="15" max="15" width="14.36328125" bestFit="1" customWidth="1"/>
    <col min="16" max="16" width="34.6328125" bestFit="1" customWidth="1"/>
  </cols>
  <sheetData>
    <row r="1" spans="1:16" x14ac:dyDescent="0.35">
      <c r="A1" s="4" t="s">
        <v>4</v>
      </c>
      <c r="B1" s="8">
        <v>0.03</v>
      </c>
      <c r="C1" t="s">
        <v>5</v>
      </c>
      <c r="G1" s="3" t="s">
        <v>11</v>
      </c>
      <c r="H1" s="48">
        <v>1.2400000000000003E-2</v>
      </c>
      <c r="J1" s="47"/>
    </row>
    <row r="2" spans="1:16" ht="58" x14ac:dyDescent="0.35">
      <c r="G2" s="6" t="s">
        <v>7</v>
      </c>
      <c r="H2" s="9">
        <f>COUNTIFS($P$6:$P$105,"Yes")/100</f>
        <v>0.2</v>
      </c>
      <c r="I2" t="s">
        <v>12</v>
      </c>
      <c r="J2" s="47"/>
    </row>
    <row r="4" spans="1:16" x14ac:dyDescent="0.35">
      <c r="D4" s="5" t="s">
        <v>1</v>
      </c>
      <c r="E4" s="77"/>
      <c r="F4" s="77"/>
      <c r="G4" s="77"/>
      <c r="H4" s="77"/>
      <c r="I4" s="77"/>
      <c r="J4" s="77"/>
      <c r="K4" s="77"/>
      <c r="L4" s="77"/>
      <c r="M4" s="77"/>
      <c r="N4" s="77"/>
      <c r="P4" s="47"/>
    </row>
    <row r="5" spans="1:16" x14ac:dyDescent="0.35">
      <c r="C5" s="31" t="s">
        <v>0</v>
      </c>
      <c r="D5" s="3">
        <v>0</v>
      </c>
      <c r="E5" s="3">
        <f>D5+1</f>
        <v>1</v>
      </c>
      <c r="F5" s="3">
        <f t="shared" ref="F5:N5" si="0">E5+1</f>
        <v>2</v>
      </c>
      <c r="G5" s="3">
        <f t="shared" si="0"/>
        <v>3</v>
      </c>
      <c r="H5" s="3">
        <f t="shared" si="0"/>
        <v>4</v>
      </c>
      <c r="I5" s="3">
        <f t="shared" si="0"/>
        <v>5</v>
      </c>
      <c r="J5" s="3">
        <f t="shared" si="0"/>
        <v>6</v>
      </c>
      <c r="K5" s="3">
        <f t="shared" si="0"/>
        <v>7</v>
      </c>
      <c r="L5" s="3">
        <f t="shared" si="0"/>
        <v>8</v>
      </c>
      <c r="M5" s="3">
        <f t="shared" si="0"/>
        <v>9</v>
      </c>
      <c r="N5" s="3">
        <f t="shared" si="0"/>
        <v>10</v>
      </c>
      <c r="O5" s="3" t="s">
        <v>3</v>
      </c>
      <c r="P5" s="3" t="s">
        <v>6</v>
      </c>
    </row>
    <row r="6" spans="1:16" x14ac:dyDescent="0.35">
      <c r="C6" s="24">
        <v>1</v>
      </c>
      <c r="D6" s="33">
        <v>100000</v>
      </c>
      <c r="E6" s="34">
        <f>D6*(1+'Q.1.Input'!D5-$H$1)</f>
        <v>98367</v>
      </c>
      <c r="F6" s="34">
        <f>E6*(1+'Q.1.Input'!E5-$H$1)</f>
        <v>102823.02510000001</v>
      </c>
      <c r="G6" s="34">
        <f>F6*(1+'Q.1.Input'!F5-$H$1)</f>
        <v>104246.09576738402</v>
      </c>
      <c r="H6" s="34">
        <f>G6*(1+'Q.1.Input'!G5-$H$1)</f>
        <v>100616.24671276371</v>
      </c>
      <c r="I6" s="34">
        <f>H6*(1+'Q.1.Input'!H5-$H$1)</f>
        <v>105528.33187728084</v>
      </c>
      <c r="J6" s="34">
        <f>I6*(1+'Q.1.Input'!I5-$H$1)</f>
        <v>118912.49020927637</v>
      </c>
      <c r="K6" s="34">
        <f>J6*(1+'Q.1.Input'!J5-$H$1)</f>
        <v>112507.86348660474</v>
      </c>
      <c r="L6" s="34">
        <f>K6*(1+'Q.1.Input'!K5-$H$1)</f>
        <v>107070.35844429713</v>
      </c>
      <c r="M6" s="34">
        <f>L6*(1+'Q.1.Input'!L5-$H$1)</f>
        <v>115610.29023381427</v>
      </c>
      <c r="N6" s="34">
        <f>M6*(1+'Q.1.Input'!M5-$H$1)</f>
        <v>110341.92930785936</v>
      </c>
      <c r="O6" s="39">
        <f>D6*(1+$B$1)^10</f>
        <v>134391.63793441217</v>
      </c>
      <c r="P6" s="40" t="str">
        <f>IF(N6&lt;O6,"Yes","No")</f>
        <v>Yes</v>
      </c>
    </row>
    <row r="7" spans="1:16" x14ac:dyDescent="0.35">
      <c r="C7" s="26">
        <f>C6+1</f>
        <v>2</v>
      </c>
      <c r="D7" s="35">
        <v>100000</v>
      </c>
      <c r="E7" s="36">
        <f>D7*(1+'Q.1.Input'!D6-$H$1)</f>
        <v>110394.00000000001</v>
      </c>
      <c r="F7" s="36">
        <f>E7*(1+'Q.1.Input'!E6-$H$1)</f>
        <v>104385.25458000002</v>
      </c>
      <c r="G7" s="36">
        <f>F7*(1+'Q.1.Input'!F6-$H$1)</f>
        <v>102945.78191934183</v>
      </c>
      <c r="H7" s="36">
        <f>G7*(1+'Q.1.Input'!G6-$H$1)</f>
        <v>112827.54752577945</v>
      </c>
      <c r="I7" s="36">
        <f>H7*(1+'Q.1.Input'!H6-$H$1)</f>
        <v>108986.89780800192</v>
      </c>
      <c r="J7" s="36">
        <f>I7*(1+'Q.1.Input'!I6-$H$1)</f>
        <v>114128.89964658345</v>
      </c>
      <c r="K7" s="36">
        <f>J7*(1+'Q.1.Input'!J6-$H$1)</f>
        <v>150247.27251773773</v>
      </c>
      <c r="L7" s="36">
        <f>K7*(1+'Q.1.Input'!K6-$H$1)</f>
        <v>145600.1243787641</v>
      </c>
      <c r="M7" s="36">
        <f>L7*(1+'Q.1.Input'!L6-$H$1)</f>
        <v>171225.7462694266</v>
      </c>
      <c r="N7" s="36">
        <f>M7*(1+'Q.1.Input'!M6-$H$1)</f>
        <v>183754.33412396055</v>
      </c>
      <c r="O7" s="41">
        <f t="shared" ref="O7:O70" si="1">D7*(1+$B$1)^10</f>
        <v>134391.63793441217</v>
      </c>
      <c r="P7" s="42" t="str">
        <f t="shared" ref="P7:P70" si="2">IF(N7&lt;O7,"Yes","No")</f>
        <v>No</v>
      </c>
    </row>
    <row r="8" spans="1:16" x14ac:dyDescent="0.35">
      <c r="C8" s="26">
        <f t="shared" ref="C8:C71" si="3">C7+1</f>
        <v>3</v>
      </c>
      <c r="D8" s="35">
        <v>100000</v>
      </c>
      <c r="E8" s="36">
        <f>D8*(1+'Q.1.Input'!D7-$H$1)</f>
        <v>108856</v>
      </c>
      <c r="F8" s="36">
        <f>E8*(1+'Q.1.Input'!E7-$H$1)</f>
        <v>111682.99032000001</v>
      </c>
      <c r="G8" s="36">
        <f>F8*(1+'Q.1.Input'!F7-$H$1)</f>
        <v>107819.8756848312</v>
      </c>
      <c r="H8" s="36">
        <f>G8*(1+'Q.1.Input'!G7-$H$1)</f>
        <v>110321.2968007193</v>
      </c>
      <c r="I8" s="36">
        <f>H8*(1+'Q.1.Input'!H7-$H$1)</f>
        <v>128148.11515074754</v>
      </c>
      <c r="J8" s="36">
        <f>I8*(1+'Q.1.Input'!I7-$H$1)</f>
        <v>132154.02523035993</v>
      </c>
      <c r="K8" s="36">
        <f>J8*(1+'Q.1.Input'!J7-$H$1)</f>
        <v>147277.73187772234</v>
      </c>
      <c r="L8" s="36">
        <f>K8*(1+'Q.1.Input'!K7-$H$1)</f>
        <v>146860.9358965084</v>
      </c>
      <c r="M8" s="36">
        <f>L8*(1+'Q.1.Input'!L7-$H$1)</f>
        <v>163445.94138730108</v>
      </c>
      <c r="N8" s="36">
        <f>M8*(1+'Q.1.Input'!M7-$H$1)</f>
        <v>177771.97814989803</v>
      </c>
      <c r="O8" s="41">
        <f t="shared" si="1"/>
        <v>134391.63793441217</v>
      </c>
      <c r="P8" s="42" t="str">
        <f t="shared" si="2"/>
        <v>No</v>
      </c>
    </row>
    <row r="9" spans="1:16" x14ac:dyDescent="0.35">
      <c r="C9" s="26">
        <f t="shared" si="3"/>
        <v>4</v>
      </c>
      <c r="D9" s="35">
        <v>100000</v>
      </c>
      <c r="E9" s="36">
        <f>D9*(1+'Q.1.Input'!D8-$H$1)</f>
        <v>99989</v>
      </c>
      <c r="F9" s="36">
        <f>E9*(1+'Q.1.Input'!E8-$H$1)</f>
        <v>99870.013089999993</v>
      </c>
      <c r="G9" s="36">
        <f>F9*(1+'Q.1.Input'!F8-$H$1)</f>
        <v>109040.0776919238</v>
      </c>
      <c r="H9" s="36">
        <f>G9*(1+'Q.1.Input'!G8-$H$1)</f>
        <v>116313.05087397511</v>
      </c>
      <c r="I9" s="36">
        <f>H9*(1+'Q.1.Input'!H8-$H$1)</f>
        <v>121409.8887632727</v>
      </c>
      <c r="J9" s="36">
        <f>I9*(1+'Q.1.Input'!I8-$H$1)</f>
        <v>117624.32843163385</v>
      </c>
      <c r="K9" s="36">
        <f>J9*(1+'Q.1.Input'!J8-$H$1)</f>
        <v>111186.74893657054</v>
      </c>
      <c r="L9" s="36">
        <f>K9*(1+'Q.1.Input'!K8-$H$1)</f>
        <v>116344.70221973804</v>
      </c>
      <c r="M9" s="36">
        <f>L9*(1+'Q.1.Input'!L8-$H$1)</f>
        <v>117335.95908265022</v>
      </c>
      <c r="N9" s="36">
        <f>M9*(1+'Q.1.Input'!M8-$H$1)</f>
        <v>123025.57973856795</v>
      </c>
      <c r="O9" s="41">
        <f t="shared" si="1"/>
        <v>134391.63793441217</v>
      </c>
      <c r="P9" s="42" t="str">
        <f t="shared" si="2"/>
        <v>Yes</v>
      </c>
    </row>
    <row r="10" spans="1:16" x14ac:dyDescent="0.35">
      <c r="C10" s="26">
        <f t="shared" si="3"/>
        <v>5</v>
      </c>
      <c r="D10" s="35">
        <v>100000</v>
      </c>
      <c r="E10" s="36">
        <f>D10*(1+'Q.1.Input'!D9-$H$1)</f>
        <v>105683</v>
      </c>
      <c r="F10" s="36">
        <f>E10*(1+'Q.1.Input'!E9-$H$1)</f>
        <v>104667.38637000001</v>
      </c>
      <c r="G10" s="36">
        <f>F10*(1+'Q.1.Input'!F9-$H$1)</f>
        <v>105634.51302005882</v>
      </c>
      <c r="H10" s="36">
        <f>G10*(1+'Q.1.Input'!G9-$H$1)</f>
        <v>106909.52159221093</v>
      </c>
      <c r="I10" s="36">
        <f>H10*(1+'Q.1.Input'!H9-$H$1)</f>
        <v>115726.34983792057</v>
      </c>
      <c r="J10" s="36">
        <f>I10*(1+'Q.1.Input'!I9-$H$1)</f>
        <v>120862.2852437275</v>
      </c>
      <c r="K10" s="36">
        <f>J10*(1+'Q.1.Input'!J9-$H$1)</f>
        <v>116956.01618465023</v>
      </c>
      <c r="L10" s="36">
        <f>K10*(1+'Q.1.Input'!K9-$H$1)</f>
        <v>113454.3530600818</v>
      </c>
      <c r="M10" s="36">
        <f>L10*(1+'Q.1.Input'!L9-$H$1)</f>
        <v>123166.04568202482</v>
      </c>
      <c r="N10" s="36">
        <f>M10*(1+'Q.1.Input'!M9-$H$1)</f>
        <v>121994.73658758878</v>
      </c>
      <c r="O10" s="41">
        <f t="shared" si="1"/>
        <v>134391.63793441217</v>
      </c>
      <c r="P10" s="42" t="str">
        <f t="shared" si="2"/>
        <v>Yes</v>
      </c>
    </row>
    <row r="11" spans="1:16" x14ac:dyDescent="0.35">
      <c r="C11" s="26">
        <f t="shared" si="3"/>
        <v>6</v>
      </c>
      <c r="D11" s="35">
        <v>100000</v>
      </c>
      <c r="E11" s="36">
        <f>D11*(1+'Q.1.Input'!D10-$H$1)</f>
        <v>106952</v>
      </c>
      <c r="F11" s="36">
        <f>E11*(1+'Q.1.Input'!E10-$H$1)</f>
        <v>118671.80016</v>
      </c>
      <c r="G11" s="36">
        <f>F11*(1+'Q.1.Input'!F10-$H$1)</f>
        <v>131153.70010082881</v>
      </c>
      <c r="H11" s="36">
        <f>G11*(1+'Q.1.Input'!G10-$H$1)</f>
        <v>141648.61918289712</v>
      </c>
      <c r="I11" s="36">
        <f>H11*(1+'Q.1.Input'!H10-$H$1)</f>
        <v>154320.50465499912</v>
      </c>
      <c r="J11" s="36">
        <f>I11*(1+'Q.1.Input'!I10-$H$1)</f>
        <v>161240.23608372928</v>
      </c>
      <c r="K11" s="36">
        <f>J11*(1+'Q.1.Input'!J10-$H$1)</f>
        <v>151996.33334904909</v>
      </c>
      <c r="L11" s="36">
        <f>K11*(1+'Q.1.Input'!K10-$H$1)</f>
        <v>150242.2956622011</v>
      </c>
      <c r="M11" s="36">
        <f>L11*(1+'Q.1.Input'!L10-$H$1)</f>
        <v>167750.03037571738</v>
      </c>
      <c r="N11" s="36">
        <f>M11*(1+'Q.1.Input'!M10-$H$1)</f>
        <v>167533.63283653269</v>
      </c>
      <c r="O11" s="41">
        <f t="shared" si="1"/>
        <v>134391.63793441217</v>
      </c>
      <c r="P11" s="42" t="str">
        <f t="shared" si="2"/>
        <v>No</v>
      </c>
    </row>
    <row r="12" spans="1:16" x14ac:dyDescent="0.35">
      <c r="C12" s="26">
        <f t="shared" si="3"/>
        <v>7</v>
      </c>
      <c r="D12" s="35">
        <v>100000</v>
      </c>
      <c r="E12" s="36">
        <f>D12*(1+'Q.1.Input'!D11-$H$1)</f>
        <v>93812</v>
      </c>
      <c r="F12" s="36">
        <f>E12*(1+'Q.1.Input'!E11-$H$1)</f>
        <v>98583.278320000012</v>
      </c>
      <c r="G12" s="36">
        <f>F12*(1+'Q.1.Input'!F11-$H$1)</f>
        <v>103159.51409961442</v>
      </c>
      <c r="H12" s="36">
        <f>G12*(1+'Q.1.Input'!G11-$H$1)</f>
        <v>101462.54009267576</v>
      </c>
      <c r="I12" s="36">
        <f>H12*(1+'Q.1.Input'!H11-$H$1)</f>
        <v>107897.29438535326</v>
      </c>
      <c r="J12" s="36">
        <f>I12*(1+'Q.1.Input'!I11-$H$1)</f>
        <v>117619.91958241747</v>
      </c>
      <c r="K12" s="36">
        <f>J12*(1+'Q.1.Input'!J11-$H$1)</f>
        <v>122051.83815228294</v>
      </c>
      <c r="L12" s="36">
        <f>K12*(1+'Q.1.Input'!K11-$H$1)</f>
        <v>126990.05552392431</v>
      </c>
      <c r="M12" s="36">
        <f>L12*(1+'Q.1.Input'!L11-$H$1)</f>
        <v>126798.3005400832</v>
      </c>
      <c r="N12" s="36">
        <f>M12*(1+'Q.1.Input'!M11-$H$1)</f>
        <v>141823.89915408308</v>
      </c>
      <c r="O12" s="41">
        <f t="shared" si="1"/>
        <v>134391.63793441217</v>
      </c>
      <c r="P12" s="42" t="str">
        <f t="shared" si="2"/>
        <v>No</v>
      </c>
    </row>
    <row r="13" spans="1:16" x14ac:dyDescent="0.35">
      <c r="C13" s="26">
        <f t="shared" si="3"/>
        <v>8</v>
      </c>
      <c r="D13" s="35">
        <v>100000</v>
      </c>
      <c r="E13" s="36">
        <f>D13*(1+'Q.1.Input'!D12-$H$1)</f>
        <v>117413.00000000001</v>
      </c>
      <c r="F13" s="36">
        <f>E13*(1+'Q.1.Input'!E12-$H$1)</f>
        <v>113539.54513000001</v>
      </c>
      <c r="G13" s="36">
        <f>F13*(1+'Q.1.Input'!F12-$H$1)</f>
        <v>116862.84761595512</v>
      </c>
      <c r="H13" s="36">
        <f>G13*(1+'Q.1.Input'!G12-$H$1)</f>
        <v>135481.4364981291</v>
      </c>
      <c r="I13" s="36">
        <f>H13*(1+'Q.1.Input'!H12-$H$1)</f>
        <v>155410.75580700388</v>
      </c>
      <c r="J13" s="36">
        <f>I13*(1+'Q.1.Input'!I12-$H$1)</f>
        <v>170139.03313483365</v>
      </c>
      <c r="K13" s="36">
        <f>J13*(1+'Q.1.Input'!J12-$H$1)</f>
        <v>188168.666476132</v>
      </c>
      <c r="L13" s="36">
        <f>K13*(1+'Q.1.Input'!K12-$H$1)</f>
        <v>184977.3258926968</v>
      </c>
      <c r="M13" s="36">
        <f>L13*(1+'Q.1.Input'!L12-$H$1)</f>
        <v>192211.78910836016</v>
      </c>
      <c r="N13" s="36">
        <f>M13*(1+'Q.1.Input'!M12-$H$1)</f>
        <v>206570.00975475466</v>
      </c>
      <c r="O13" s="41">
        <f t="shared" si="1"/>
        <v>134391.63793441217</v>
      </c>
      <c r="P13" s="42" t="str">
        <f t="shared" si="2"/>
        <v>No</v>
      </c>
    </row>
    <row r="14" spans="1:16" x14ac:dyDescent="0.35">
      <c r="C14" s="26">
        <f t="shared" si="3"/>
        <v>9</v>
      </c>
      <c r="D14" s="35">
        <v>100000</v>
      </c>
      <c r="E14" s="36">
        <f>D14*(1+'Q.1.Input'!D13-$H$1)</f>
        <v>112233</v>
      </c>
      <c r="F14" s="36">
        <f>E14*(1+'Q.1.Input'!E13-$H$1)</f>
        <v>109784.07594000001</v>
      </c>
      <c r="G14" s="36">
        <f>F14*(1+'Q.1.Input'!F13-$H$1)</f>
        <v>116445.77366803921</v>
      </c>
      <c r="H14" s="36">
        <f>G14*(1+'Q.1.Input'!G13-$H$1)</f>
        <v>131072.52729848161</v>
      </c>
      <c r="I14" s="36">
        <f>H14*(1+'Q.1.Input'!H13-$H$1)</f>
        <v>132911.4748564793</v>
      </c>
      <c r="J14" s="36">
        <f>I14*(1+'Q.1.Input'!I13-$H$1)</f>
        <v>139159.6432894824</v>
      </c>
      <c r="K14" s="36">
        <f>J14*(1+'Q.1.Input'!J13-$H$1)</f>
        <v>147620.54960148293</v>
      </c>
      <c r="L14" s="36">
        <f>K14*(1+'Q.1.Input'!K13-$H$1)</f>
        <v>140317.76101269756</v>
      </c>
      <c r="M14" s="36">
        <f>L14*(1+'Q.1.Input'!L13-$H$1)</f>
        <v>146396.32641976763</v>
      </c>
      <c r="N14" s="36">
        <f>M14*(1+'Q.1.Input'!M13-$H$1)</f>
        <v>165061.85803828799</v>
      </c>
      <c r="O14" s="41">
        <f t="shared" si="1"/>
        <v>134391.63793441217</v>
      </c>
      <c r="P14" s="42" t="str">
        <f t="shared" si="2"/>
        <v>No</v>
      </c>
    </row>
    <row r="15" spans="1:16" x14ac:dyDescent="0.35">
      <c r="C15" s="26">
        <f t="shared" si="3"/>
        <v>10</v>
      </c>
      <c r="D15" s="35">
        <v>100000</v>
      </c>
      <c r="E15" s="36">
        <f>D15*(1+'Q.1.Input'!D14-$H$1)</f>
        <v>113473</v>
      </c>
      <c r="F15" s="36">
        <f>E15*(1+'Q.1.Input'!E14-$H$1)</f>
        <v>117168.81561000001</v>
      </c>
      <c r="G15" s="36">
        <f>F15*(1+'Q.1.Input'!F14-$H$1)</f>
        <v>124467.2611343469</v>
      </c>
      <c r="H15" s="36">
        <f>G15*(1+'Q.1.Input'!G14-$H$1)</f>
        <v>122740.90022241352</v>
      </c>
      <c r="I15" s="36">
        <f>H15*(1+'Q.1.Input'!H14-$H$1)</f>
        <v>133704.1174302795</v>
      </c>
      <c r="J15" s="36">
        <f>I15*(1+'Q.1.Input'!I14-$H$1)</f>
        <v>143726.57807285324</v>
      </c>
      <c r="K15" s="36">
        <f>J15*(1+'Q.1.Input'!J14-$H$1)</f>
        <v>150549.27873397162</v>
      </c>
      <c r="L15" s="36">
        <f>K15*(1+'Q.1.Input'!K14-$H$1)</f>
        <v>142118.51912486923</v>
      </c>
      <c r="M15" s="36">
        <f>L15*(1+'Q.1.Input'!L14-$H$1)</f>
        <v>148799.51070892933</v>
      </c>
      <c r="N15" s="36">
        <f>M15*(1+'Q.1.Input'!M14-$H$1)</f>
        <v>158794.37384324812</v>
      </c>
      <c r="O15" s="41">
        <f t="shared" si="1"/>
        <v>134391.63793441217</v>
      </c>
      <c r="P15" s="42" t="str">
        <f t="shared" si="2"/>
        <v>No</v>
      </c>
    </row>
    <row r="16" spans="1:16" x14ac:dyDescent="0.35">
      <c r="C16" s="26">
        <f t="shared" si="3"/>
        <v>11</v>
      </c>
      <c r="D16" s="35">
        <v>100000</v>
      </c>
      <c r="E16" s="36">
        <f>D16*(1+'Q.1.Input'!D15-$H$1)</f>
        <v>102963</v>
      </c>
      <c r="F16" s="36">
        <f>E16*(1+'Q.1.Input'!E15-$H$1)</f>
        <v>102092.96264999999</v>
      </c>
      <c r="G16" s="36">
        <f>F16*(1+'Q.1.Input'!F15-$H$1)</f>
        <v>110287.96476191549</v>
      </c>
      <c r="H16" s="36">
        <f>G16*(1+'Q.1.Input'!G15-$H$1)</f>
        <v>118428.31944099246</v>
      </c>
      <c r="I16" s="36">
        <f>H16*(1+'Q.1.Input'!H15-$H$1)</f>
        <v>130395.50112050476</v>
      </c>
      <c r="J16" s="36">
        <f>I16*(1+'Q.1.Input'!I15-$H$1)</f>
        <v>146298.53643716153</v>
      </c>
      <c r="K16" s="36">
        <f>J16*(1+'Q.1.Input'!J15-$H$1)</f>
        <v>185467.04359748279</v>
      </c>
      <c r="L16" s="36">
        <f>K16*(1+'Q.1.Input'!K15-$H$1)</f>
        <v>203950.68916240794</v>
      </c>
      <c r="M16" s="36">
        <f>L16*(1+'Q.1.Input'!L15-$H$1)</f>
        <v>210413.88650196465</v>
      </c>
      <c r="N16" s="36">
        <f>M16*(1+'Q.1.Input'!M15-$H$1)</f>
        <v>234933.41669603859</v>
      </c>
      <c r="O16" s="41">
        <f t="shared" si="1"/>
        <v>134391.63793441217</v>
      </c>
      <c r="P16" s="42" t="str">
        <f t="shared" si="2"/>
        <v>No</v>
      </c>
    </row>
    <row r="17" spans="3:16" x14ac:dyDescent="0.35">
      <c r="C17" s="26">
        <f t="shared" si="3"/>
        <v>12</v>
      </c>
      <c r="D17" s="35">
        <v>100000</v>
      </c>
      <c r="E17" s="36">
        <f>D17*(1+'Q.1.Input'!D16-$H$1)</f>
        <v>104837</v>
      </c>
      <c r="F17" s="36">
        <f>E17*(1+'Q.1.Input'!E16-$H$1)</f>
        <v>101880.5966</v>
      </c>
      <c r="G17" s="36">
        <f>F17*(1+'Q.1.Input'!F16-$H$1)</f>
        <v>114990.59177048801</v>
      </c>
      <c r="H17" s="36">
        <f>G17*(1+'Q.1.Input'!G16-$H$1)</f>
        <v>123223.91814125497</v>
      </c>
      <c r="I17" s="36">
        <f>H17*(1+'Q.1.Input'!H16-$H$1)</f>
        <v>130257.5393887578</v>
      </c>
      <c r="J17" s="36">
        <f>I17*(1+'Q.1.Input'!I16-$H$1)</f>
        <v>146293.54506290777</v>
      </c>
      <c r="K17" s="36">
        <f>J17*(1+'Q.1.Input'!J16-$H$1)</f>
        <v>181581.01106753177</v>
      </c>
      <c r="L17" s="36">
        <f>K17*(1+'Q.1.Input'!K16-$H$1)</f>
        <v>192188.97373409697</v>
      </c>
      <c r="M17" s="36">
        <f>L17*(1+'Q.1.Input'!L16-$H$1)</f>
        <v>182460.36788367698</v>
      </c>
      <c r="N17" s="36">
        <f>M17*(1+'Q.1.Input'!M16-$H$1)</f>
        <v>198845.30891963121</v>
      </c>
      <c r="O17" s="41">
        <f t="shared" si="1"/>
        <v>134391.63793441217</v>
      </c>
      <c r="P17" s="42" t="str">
        <f t="shared" si="2"/>
        <v>No</v>
      </c>
    </row>
    <row r="18" spans="3:16" x14ac:dyDescent="0.35">
      <c r="C18" s="26">
        <f t="shared" si="3"/>
        <v>13</v>
      </c>
      <c r="D18" s="35">
        <v>100000</v>
      </c>
      <c r="E18" s="36">
        <f>D18*(1+'Q.1.Input'!D17-$H$1)</f>
        <v>115625</v>
      </c>
      <c r="F18" s="36">
        <f>E18*(1+'Q.1.Input'!E17-$H$1)</f>
        <v>120128.59375</v>
      </c>
      <c r="G18" s="36">
        <f>F18*(1+'Q.1.Input'!F17-$H$1)</f>
        <v>127908.12148125001</v>
      </c>
      <c r="H18" s="36">
        <f>G18*(1+'Q.1.Input'!G17-$H$1)</f>
        <v>135603.07406956202</v>
      </c>
      <c r="I18" s="36">
        <f>H18*(1+'Q.1.Input'!H17-$H$1)</f>
        <v>141622.49452750987</v>
      </c>
      <c r="J18" s="36">
        <f>I18*(1+'Q.1.Input'!I17-$H$1)</f>
        <v>146372.51299396256</v>
      </c>
      <c r="K18" s="36">
        <f>J18*(1+'Q.1.Input'!J17-$H$1)</f>
        <v>168148.35175207438</v>
      </c>
      <c r="L18" s="36">
        <f>K18*(1+'Q.1.Input'!K17-$H$1)</f>
        <v>180184.41077048786</v>
      </c>
      <c r="M18" s="36">
        <f>L18*(1+'Q.1.Input'!L17-$H$1)</f>
        <v>190168.42897128058</v>
      </c>
      <c r="N18" s="36">
        <f>M18*(1+'Q.1.Input'!M17-$H$1)</f>
        <v>208369.44930812184</v>
      </c>
      <c r="O18" s="41">
        <f t="shared" si="1"/>
        <v>134391.63793441217</v>
      </c>
      <c r="P18" s="42" t="str">
        <f t="shared" si="2"/>
        <v>No</v>
      </c>
    </row>
    <row r="19" spans="3:16" x14ac:dyDescent="0.35">
      <c r="C19" s="26">
        <f t="shared" si="3"/>
        <v>14</v>
      </c>
      <c r="D19" s="35">
        <v>100000</v>
      </c>
      <c r="E19" s="36">
        <f>D19*(1+'Q.1.Input'!D18-$H$1)</f>
        <v>107635.00000000001</v>
      </c>
      <c r="F19" s="36">
        <f>E19*(1+'Q.1.Input'!E18-$H$1)</f>
        <v>114038.20615000003</v>
      </c>
      <c r="G19" s="36">
        <f>F19*(1+'Q.1.Input'!F18-$H$1)</f>
        <v>123382.49676193105</v>
      </c>
      <c r="H19" s="36">
        <f>G19*(1+'Q.1.Input'!G18-$H$1)</f>
        <v>130637.38757153258</v>
      </c>
      <c r="I19" s="36">
        <f>H19*(1+'Q.1.Input'!H18-$H$1)</f>
        <v>150677.16282500568</v>
      </c>
      <c r="J19" s="36">
        <f>I19*(1+'Q.1.Input'!I18-$H$1)</f>
        <v>145756.046687141</v>
      </c>
      <c r="K19" s="36">
        <f>J19*(1+'Q.1.Input'!J18-$H$1)</f>
        <v>151449.27787074074</v>
      </c>
      <c r="L19" s="36">
        <f>K19*(1+'Q.1.Input'!K18-$H$1)</f>
        <v>162418.74906691851</v>
      </c>
      <c r="M19" s="36">
        <f>L19*(1+'Q.1.Input'!L18-$H$1)</f>
        <v>169628.51733799902</v>
      </c>
      <c r="N19" s="36">
        <f>M19*(1+'Q.1.Input'!M18-$H$1)</f>
        <v>192411.3235016657</v>
      </c>
      <c r="O19" s="41">
        <f t="shared" si="1"/>
        <v>134391.63793441217</v>
      </c>
      <c r="P19" s="42" t="str">
        <f t="shared" si="2"/>
        <v>No</v>
      </c>
    </row>
    <row r="20" spans="3:16" x14ac:dyDescent="0.35">
      <c r="C20" s="26">
        <f t="shared" si="3"/>
        <v>15</v>
      </c>
      <c r="D20" s="35">
        <v>100000</v>
      </c>
      <c r="E20" s="36">
        <f>D20*(1+'Q.1.Input'!D19-$H$1)</f>
        <v>94055</v>
      </c>
      <c r="F20" s="36">
        <f>E20*(1+'Q.1.Input'!E19-$H$1)</f>
        <v>89927.866600000008</v>
      </c>
      <c r="G20" s="36">
        <f>F20*(1+'Q.1.Input'!F19-$H$1)</f>
        <v>94060.951348936011</v>
      </c>
      <c r="H20" s="36">
        <f>G20*(1+'Q.1.Input'!G19-$H$1)</f>
        <v>90987.980068366276</v>
      </c>
      <c r="I20" s="36">
        <f>H20*(1+'Q.1.Input'!H19-$H$1)</f>
        <v>88155.524248838032</v>
      </c>
      <c r="J20" s="36">
        <f>I20*(1+'Q.1.Input'!I19-$H$1)</f>
        <v>104109.02947215026</v>
      </c>
      <c r="K20" s="36">
        <f>J20*(1+'Q.1.Input'!J19-$H$1)</f>
        <v>104178.78252189659</v>
      </c>
      <c r="L20" s="36">
        <f>K20*(1+'Q.1.Input'!K19-$H$1)</f>
        <v>97818.667848934812</v>
      </c>
      <c r="M20" s="36">
        <f>L20*(1+'Q.1.Input'!L19-$H$1)</f>
        <v>107134.91777486737</v>
      </c>
      <c r="N20" s="36">
        <f>M20*(1+'Q.1.Input'!M19-$H$1)</f>
        <v>110533.23736668615</v>
      </c>
      <c r="O20" s="41">
        <f t="shared" si="1"/>
        <v>134391.63793441217</v>
      </c>
      <c r="P20" s="42" t="str">
        <f t="shared" si="2"/>
        <v>Yes</v>
      </c>
    </row>
    <row r="21" spans="3:16" x14ac:dyDescent="0.35">
      <c r="C21" s="26">
        <f t="shared" si="3"/>
        <v>16</v>
      </c>
      <c r="D21" s="35">
        <v>100000</v>
      </c>
      <c r="E21" s="36">
        <f>D21*(1+'Q.1.Input'!D20-$H$1)</f>
        <v>105191.00000000001</v>
      </c>
      <c r="F21" s="36">
        <f>E21*(1+'Q.1.Input'!E20-$H$1)</f>
        <v>107085.48991000002</v>
      </c>
      <c r="G21" s="36">
        <f>F21*(1+'Q.1.Input'!F20-$H$1)</f>
        <v>101566.30376003863</v>
      </c>
      <c r="H21" s="36">
        <f>G21*(1+'Q.1.Input'!G20-$H$1)</f>
        <v>98672.679765915134</v>
      </c>
      <c r="I21" s="36">
        <f>H21*(1+'Q.1.Input'!H20-$H$1)</f>
        <v>100513.91197034712</v>
      </c>
      <c r="J21" s="36">
        <f>I21*(1+'Q.1.Input'!I20-$H$1)</f>
        <v>112323.29148774322</v>
      </c>
      <c r="K21" s="36">
        <f>J21*(1+'Q.1.Input'!J20-$H$1)</f>
        <v>126398.52314407233</v>
      </c>
      <c r="L21" s="36">
        <f>K21*(1+'Q.1.Input'!K20-$H$1)</f>
        <v>139324.03612078517</v>
      </c>
      <c r="M21" s="36">
        <f>L21*(1+'Q.1.Input'!L20-$H$1)</f>
        <v>152922.06204617381</v>
      </c>
      <c r="N21" s="36">
        <f>M21*(1+'Q.1.Input'!M20-$H$1)</f>
        <v>181333.45195373247</v>
      </c>
      <c r="O21" s="41">
        <f t="shared" si="1"/>
        <v>134391.63793441217</v>
      </c>
      <c r="P21" s="42" t="str">
        <f t="shared" si="2"/>
        <v>No</v>
      </c>
    </row>
    <row r="22" spans="3:16" x14ac:dyDescent="0.35">
      <c r="C22" s="26">
        <f t="shared" si="3"/>
        <v>17</v>
      </c>
      <c r="D22" s="35">
        <v>100000</v>
      </c>
      <c r="E22" s="36">
        <f>D22*(1+'Q.1.Input'!D21-$H$1)</f>
        <v>95457</v>
      </c>
      <c r="F22" s="36">
        <f>E22*(1+'Q.1.Input'!E21-$H$1)</f>
        <v>100051.34540999999</v>
      </c>
      <c r="G22" s="36">
        <f>F22*(1+'Q.1.Input'!F21-$H$1)</f>
        <v>104443.59947349899</v>
      </c>
      <c r="H22" s="36">
        <f>G22*(1+'Q.1.Input'!G21-$H$1)</f>
        <v>101973.50834595074</v>
      </c>
      <c r="I22" s="36">
        <f>H22*(1+'Q.1.Input'!H21-$H$1)</f>
        <v>116158.02335687249</v>
      </c>
      <c r="J22" s="36">
        <f>I22*(1+'Q.1.Input'!I21-$H$1)</f>
        <v>113911.5271851506</v>
      </c>
      <c r="K22" s="36">
        <f>J22*(1+'Q.1.Input'!J21-$H$1)</f>
        <v>127282.46224614358</v>
      </c>
      <c r="L22" s="36">
        <f>K22*(1+'Q.1.Input'!K21-$H$1)</f>
        <v>127505.20655507434</v>
      </c>
      <c r="M22" s="36">
        <f>L22*(1+'Q.1.Input'!L21-$H$1)</f>
        <v>120908.0871679148</v>
      </c>
      <c r="N22" s="36">
        <f>M22*(1+'Q.1.Input'!M21-$H$1)</f>
        <v>117722.15907104024</v>
      </c>
      <c r="O22" s="41">
        <f t="shared" si="1"/>
        <v>134391.63793441217</v>
      </c>
      <c r="P22" s="42" t="str">
        <f t="shared" si="2"/>
        <v>Yes</v>
      </c>
    </row>
    <row r="23" spans="3:16" x14ac:dyDescent="0.35">
      <c r="C23" s="26">
        <f t="shared" si="3"/>
        <v>18</v>
      </c>
      <c r="D23" s="35">
        <v>100000</v>
      </c>
      <c r="E23" s="36">
        <f>D23*(1+'Q.1.Input'!D22-$H$1)</f>
        <v>93799</v>
      </c>
      <c r="F23" s="36">
        <f>E23*(1+'Q.1.Input'!E22-$H$1)</f>
        <v>89617.44058000001</v>
      </c>
      <c r="G23" s="36">
        <f>F23*(1+'Q.1.Input'!F22-$H$1)</f>
        <v>102854.83272807181</v>
      </c>
      <c r="H23" s="36">
        <f>G23*(1+'Q.1.Input'!G22-$H$1)</f>
        <v>97380.898530283826</v>
      </c>
      <c r="I23" s="36">
        <f>H23*(1+'Q.1.Input'!H22-$H$1)</f>
        <v>114145.9940212575</v>
      </c>
      <c r="J23" s="36">
        <f>I23*(1+'Q.1.Input'!I22-$H$1)</f>
        <v>141768.1831144616</v>
      </c>
      <c r="K23" s="36">
        <f>J23*(1+'Q.1.Input'!J22-$H$1)</f>
        <v>158145.2436278442</v>
      </c>
      <c r="L23" s="36">
        <f>K23*(1+'Q.1.Input'!K22-$H$1)</f>
        <v>171869.08786986853</v>
      </c>
      <c r="M23" s="36">
        <f>L23*(1+'Q.1.Input'!L22-$H$1)</f>
        <v>182646.998370188</v>
      </c>
      <c r="N23" s="36">
        <f>M23*(1+'Q.1.Input'!M22-$H$1)</f>
        <v>193001.25670779397</v>
      </c>
      <c r="O23" s="41">
        <f t="shared" si="1"/>
        <v>134391.63793441217</v>
      </c>
      <c r="P23" s="42" t="str">
        <f t="shared" si="2"/>
        <v>No</v>
      </c>
    </row>
    <row r="24" spans="3:16" x14ac:dyDescent="0.35">
      <c r="C24" s="26">
        <f t="shared" si="3"/>
        <v>19</v>
      </c>
      <c r="D24" s="35">
        <v>100000</v>
      </c>
      <c r="E24" s="36">
        <f>D24*(1+'Q.1.Input'!D23-$H$1)</f>
        <v>101476.00000000001</v>
      </c>
      <c r="F24" s="36">
        <f>E24*(1+'Q.1.Input'!E23-$H$1)</f>
        <v>115514.18984000004</v>
      </c>
      <c r="G24" s="36">
        <f>F24*(1+'Q.1.Input'!F23-$H$1)</f>
        <v>121095.83549306885</v>
      </c>
      <c r="H24" s="36">
        <f>G24*(1+'Q.1.Input'!G23-$H$1)</f>
        <v>137349.31853294856</v>
      </c>
      <c r="I24" s="36">
        <f>H24*(1+'Q.1.Input'!H23-$H$1)</f>
        <v>143661.89321272288</v>
      </c>
      <c r="J24" s="36">
        <f>I24*(1+'Q.1.Input'!I23-$H$1)</f>
        <v>148401.2990698106</v>
      </c>
      <c r="K24" s="36">
        <f>J24*(1+'Q.1.Input'!J23-$H$1)</f>
        <v>175374.7191887394</v>
      </c>
      <c r="L24" s="36">
        <f>K24*(1+'Q.1.Input'!K23-$H$1)</f>
        <v>192915.69860199711</v>
      </c>
      <c r="M24" s="36">
        <f>L24*(1+'Q.1.Input'!L23-$H$1)</f>
        <v>227430.24623888044</v>
      </c>
      <c r="N24" s="36">
        <f>M24*(1+'Q.1.Input'!M23-$H$1)</f>
        <v>245072.01043963042</v>
      </c>
      <c r="O24" s="41">
        <f t="shared" si="1"/>
        <v>134391.63793441217</v>
      </c>
      <c r="P24" s="42" t="str">
        <f t="shared" si="2"/>
        <v>No</v>
      </c>
    </row>
    <row r="25" spans="3:16" x14ac:dyDescent="0.35">
      <c r="C25" s="26">
        <f t="shared" si="3"/>
        <v>20</v>
      </c>
      <c r="D25" s="35">
        <v>100000</v>
      </c>
      <c r="E25" s="36">
        <f>D25*(1+'Q.1.Input'!D24-$H$1)</f>
        <v>124346</v>
      </c>
      <c r="F25" s="36">
        <f>E25*(1+'Q.1.Input'!E24-$H$1)</f>
        <v>130022.3949</v>
      </c>
      <c r="G25" s="36">
        <f>F25*(1+'Q.1.Input'!F24-$H$1)</f>
        <v>128454.324817506</v>
      </c>
      <c r="H25" s="36">
        <f>G25*(1+'Q.1.Input'!G24-$H$1)</f>
        <v>145590.13174816131</v>
      </c>
      <c r="I25" s="36">
        <f>H25*(1+'Q.1.Input'!H24-$H$1)</f>
        <v>152291.64551252918</v>
      </c>
      <c r="J25" s="36">
        <f>I25*(1+'Q.1.Input'!I24-$H$1)</f>
        <v>189071.60082026012</v>
      </c>
      <c r="K25" s="36">
        <f>J25*(1+'Q.1.Input'!J24-$H$1)</f>
        <v>206916.1785056763</v>
      </c>
      <c r="L25" s="36">
        <f>K25*(1+'Q.1.Input'!K24-$H$1)</f>
        <v>227907.82481507718</v>
      </c>
      <c r="M25" s="36">
        <f>L25*(1+'Q.1.Input'!L24-$H$1)</f>
        <v>221540.08018974392</v>
      </c>
      <c r="N25" s="36">
        <f>M25*(1+'Q.1.Input'!M24-$H$1)</f>
        <v>214260.27315470894</v>
      </c>
      <c r="O25" s="41">
        <f t="shared" si="1"/>
        <v>134391.63793441217</v>
      </c>
      <c r="P25" s="42" t="str">
        <f t="shared" si="2"/>
        <v>No</v>
      </c>
    </row>
    <row r="26" spans="3:16" x14ac:dyDescent="0.35">
      <c r="C26" s="26">
        <f t="shared" si="3"/>
        <v>21</v>
      </c>
      <c r="D26" s="35">
        <v>100000</v>
      </c>
      <c r="E26" s="36">
        <f>D26*(1+'Q.1.Input'!D25-$H$1)</f>
        <v>100873.00000000001</v>
      </c>
      <c r="F26" s="36">
        <f>E26*(1+'Q.1.Input'!E25-$H$1)</f>
        <v>101112.06901000001</v>
      </c>
      <c r="G26" s="36">
        <f>F26*(1+'Q.1.Input'!F25-$H$1)</f>
        <v>108222.2697027832</v>
      </c>
      <c r="H26" s="36">
        <f>G26*(1+'Q.1.Input'!G25-$H$1)</f>
        <v>116096.5220463577</v>
      </c>
      <c r="I26" s="36">
        <f>H26*(1+'Q.1.Input'!H25-$H$1)</f>
        <v>132226.97281947866</v>
      </c>
      <c r="J26" s="36">
        <f>I26*(1+'Q.1.Input'!I25-$H$1)</f>
        <v>138364.94889775888</v>
      </c>
      <c r="K26" s="36">
        <f>J26*(1+'Q.1.Input'!J25-$H$1)</f>
        <v>131650.09792775064</v>
      </c>
      <c r="L26" s="36">
        <f>K26*(1+'Q.1.Input'!K25-$H$1)</f>
        <v>133339.16868416368</v>
      </c>
      <c r="M26" s="36">
        <f>L26*(1+'Q.1.Input'!L25-$H$1)</f>
        <v>133073.8237384822</v>
      </c>
      <c r="N26" s="36">
        <f>M26*(1+'Q.1.Input'!M25-$H$1)</f>
        <v>153615.09917075431</v>
      </c>
      <c r="O26" s="41">
        <f t="shared" si="1"/>
        <v>134391.63793441217</v>
      </c>
      <c r="P26" s="42" t="str">
        <f t="shared" si="2"/>
        <v>No</v>
      </c>
    </row>
    <row r="27" spans="3:16" x14ac:dyDescent="0.35">
      <c r="C27" s="26">
        <f t="shared" si="3"/>
        <v>22</v>
      </c>
      <c r="D27" s="35">
        <v>100000</v>
      </c>
      <c r="E27" s="36">
        <f>D27*(1+'Q.1.Input'!D26-$H$1)</f>
        <v>105316.00000000001</v>
      </c>
      <c r="F27" s="36">
        <f>E27*(1+'Q.1.Input'!E26-$H$1)</f>
        <v>110563.89628000002</v>
      </c>
      <c r="G27" s="36">
        <f>F27*(1+'Q.1.Input'!F26-$H$1)</f>
        <v>114536.45707334041</v>
      </c>
      <c r="H27" s="36">
        <f>G27*(1+'Q.1.Input'!G26-$H$1)</f>
        <v>125624.7314826105</v>
      </c>
      <c r="I27" s="36">
        <f>H27*(1+'Q.1.Input'!H26-$H$1)</f>
        <v>133392.1086301803</v>
      </c>
      <c r="J27" s="36">
        <f>I27*(1+'Q.1.Input'!I26-$H$1)</f>
        <v>137698.00589676254</v>
      </c>
      <c r="K27" s="36">
        <f>J27*(1+'Q.1.Input'!J26-$H$1)</f>
        <v>133416.9748934322</v>
      </c>
      <c r="L27" s="36">
        <f>K27*(1+'Q.1.Input'!K26-$H$1)</f>
        <v>138937.76931452242</v>
      </c>
      <c r="M27" s="36">
        <f>L27*(1+'Q.1.Input'!L26-$H$1)</f>
        <v>146551.55907295825</v>
      </c>
      <c r="N27" s="36">
        <f>M27*(1+'Q.1.Input'!M26-$H$1)</f>
        <v>167089.29456144263</v>
      </c>
      <c r="O27" s="41">
        <f t="shared" si="1"/>
        <v>134391.63793441217</v>
      </c>
      <c r="P27" s="42" t="str">
        <f t="shared" si="2"/>
        <v>No</v>
      </c>
    </row>
    <row r="28" spans="3:16" x14ac:dyDescent="0.35">
      <c r="C28" s="26">
        <f t="shared" si="3"/>
        <v>23</v>
      </c>
      <c r="D28" s="35">
        <v>100000</v>
      </c>
      <c r="E28" s="36">
        <f>D28*(1+'Q.1.Input'!D27-$H$1)</f>
        <v>101843</v>
      </c>
      <c r="F28" s="36">
        <f>E28*(1+'Q.1.Input'!E27-$H$1)</f>
        <v>109434.37722000001</v>
      </c>
      <c r="G28" s="36">
        <f>F28*(1+'Q.1.Input'!F27-$H$1)</f>
        <v>119553.77408153341</v>
      </c>
      <c r="H28" s="36">
        <f>G28*(1+'Q.1.Input'!G27-$H$1)</f>
        <v>118978.72042820124</v>
      </c>
      <c r="I28" s="36">
        <f>H28*(1+'Q.1.Input'!H27-$H$1)</f>
        <v>131903.37882831675</v>
      </c>
      <c r="J28" s="36">
        <f>I28*(1+'Q.1.Input'!I27-$H$1)</f>
        <v>147099.96710312713</v>
      </c>
      <c r="K28" s="36">
        <f>J28*(1+'Q.1.Input'!J27-$H$1)</f>
        <v>144309.48072718081</v>
      </c>
      <c r="L28" s="36">
        <f>K28*(1+'Q.1.Input'!K27-$H$1)</f>
        <v>156421.37544461311</v>
      </c>
      <c r="M28" s="36">
        <f>L28*(1+'Q.1.Input'!L27-$H$1)</f>
        <v>188165.5293773429</v>
      </c>
      <c r="N28" s="36">
        <f>M28*(1+'Q.1.Input'!M27-$H$1)</f>
        <v>195821.98476770701</v>
      </c>
      <c r="O28" s="41">
        <f t="shared" si="1"/>
        <v>134391.63793441217</v>
      </c>
      <c r="P28" s="42" t="str">
        <f t="shared" si="2"/>
        <v>No</v>
      </c>
    </row>
    <row r="29" spans="3:16" x14ac:dyDescent="0.35">
      <c r="C29" s="26">
        <f t="shared" si="3"/>
        <v>24</v>
      </c>
      <c r="D29" s="35">
        <v>100000</v>
      </c>
      <c r="E29" s="36">
        <f>D29*(1+'Q.1.Input'!D28-$H$1)</f>
        <v>94405</v>
      </c>
      <c r="F29" s="36">
        <f>E29*(1+'Q.1.Input'!E28-$H$1)</f>
        <v>91214.111000000004</v>
      </c>
      <c r="G29" s="36">
        <f>F29*(1+'Q.1.Input'!F28-$H$1)</f>
        <v>85860.754825410011</v>
      </c>
      <c r="H29" s="36">
        <f>G29*(1+'Q.1.Input'!G28-$H$1)</f>
        <v>94401.324107893539</v>
      </c>
      <c r="I29" s="36">
        <f>H29*(1+'Q.1.Input'!H28-$H$1)</f>
        <v>109173.24330429672</v>
      </c>
      <c r="J29" s="36">
        <f>I29*(1+'Q.1.Input'!I28-$H$1)</f>
        <v>113840.39945555541</v>
      </c>
      <c r="K29" s="36">
        <f>J29*(1+'Q.1.Input'!J28-$H$1)</f>
        <v>132292.7898033064</v>
      </c>
      <c r="L29" s="36">
        <f>K29*(1+'Q.1.Input'!K28-$H$1)</f>
        <v>134745.49812625968</v>
      </c>
      <c r="M29" s="36">
        <f>L29*(1+'Q.1.Input'!L28-$H$1)</f>
        <v>149806.00245183171</v>
      </c>
      <c r="N29" s="36">
        <f>M29*(1+'Q.1.Input'!M28-$H$1)</f>
        <v>162407.68337807979</v>
      </c>
      <c r="O29" s="41">
        <f t="shared" si="1"/>
        <v>134391.63793441217</v>
      </c>
      <c r="P29" s="42" t="str">
        <f t="shared" si="2"/>
        <v>No</v>
      </c>
    </row>
    <row r="30" spans="3:16" x14ac:dyDescent="0.35">
      <c r="C30" s="26">
        <f t="shared" si="3"/>
        <v>25</v>
      </c>
      <c r="D30" s="35">
        <v>100000</v>
      </c>
      <c r="E30" s="36">
        <f>D30*(1+'Q.1.Input'!D29-$H$1)</f>
        <v>96523</v>
      </c>
      <c r="F30" s="36">
        <f>E30*(1+'Q.1.Input'!E29-$H$1)</f>
        <v>90662.123439999996</v>
      </c>
      <c r="G30" s="36">
        <f>F30*(1+'Q.1.Input'!F29-$H$1)</f>
        <v>102021.1808857976</v>
      </c>
      <c r="H30" s="36">
        <f>G30*(1+'Q.1.Input'!G29-$H$1)</f>
        <v>106402.99060484261</v>
      </c>
      <c r="I30" s="36">
        <f>H30*(1+'Q.1.Input'!H29-$H$1)</f>
        <v>111751.86894254804</v>
      </c>
      <c r="J30" s="36">
        <f>I30*(1+'Q.1.Input'!I29-$H$1)</f>
        <v>119233.65656825164</v>
      </c>
      <c r="K30" s="36">
        <f>J30*(1+'Q.1.Input'!J29-$H$1)</f>
        <v>129060.89454260693</v>
      </c>
      <c r="L30" s="36">
        <f>K30*(1+'Q.1.Input'!K29-$H$1)</f>
        <v>133636.10325414233</v>
      </c>
      <c r="M30" s="36">
        <f>L30*(1+'Q.1.Input'!L29-$H$1)</f>
        <v>134588.92867034438</v>
      </c>
      <c r="N30" s="36">
        <f>M30*(1+'Q.1.Input'!M29-$H$1)</f>
        <v>140224.16711377172</v>
      </c>
      <c r="O30" s="41">
        <f t="shared" si="1"/>
        <v>134391.63793441217</v>
      </c>
      <c r="P30" s="42" t="str">
        <f t="shared" si="2"/>
        <v>No</v>
      </c>
    </row>
    <row r="31" spans="3:16" x14ac:dyDescent="0.35">
      <c r="C31" s="26">
        <f t="shared" si="3"/>
        <v>26</v>
      </c>
      <c r="D31" s="35">
        <v>100000</v>
      </c>
      <c r="E31" s="36">
        <f>D31*(1+'Q.1.Input'!D30-$H$1)</f>
        <v>126370</v>
      </c>
      <c r="F31" s="36">
        <f>E31*(1+'Q.1.Input'!E30-$H$1)</f>
        <v>122514.45130000002</v>
      </c>
      <c r="G31" s="36">
        <f>F31*(1+'Q.1.Input'!F30-$H$1)</f>
        <v>128266.50478853502</v>
      </c>
      <c r="H31" s="36">
        <f>G31*(1+'Q.1.Input'!G30-$H$1)</f>
        <v>131669.41516057483</v>
      </c>
      <c r="I31" s="36">
        <f>H31*(1+'Q.1.Input'!H30-$H$1)</f>
        <v>123553.31241007701</v>
      </c>
      <c r="J31" s="36">
        <f>I31*(1+'Q.1.Input'!I30-$H$1)</f>
        <v>134463.06989588682</v>
      </c>
      <c r="K31" s="36">
        <f>J31*(1+'Q.1.Input'!J30-$H$1)</f>
        <v>140599.96440593511</v>
      </c>
      <c r="L31" s="36">
        <f>K31*(1+'Q.1.Input'!K30-$H$1)</f>
        <v>132408.61047964534</v>
      </c>
      <c r="M31" s="36">
        <f>L31*(1+'Q.1.Input'!L30-$H$1)</f>
        <v>129927.27311925679</v>
      </c>
      <c r="N31" s="36">
        <f>M31*(1+'Q.1.Input'!M30-$H$1)</f>
        <v>133372.94440237948</v>
      </c>
      <c r="O31" s="41">
        <f t="shared" si="1"/>
        <v>134391.63793441217</v>
      </c>
      <c r="P31" s="42" t="str">
        <f t="shared" si="2"/>
        <v>Yes</v>
      </c>
    </row>
    <row r="32" spans="3:16" x14ac:dyDescent="0.35">
      <c r="C32" s="26">
        <f t="shared" si="3"/>
        <v>27</v>
      </c>
      <c r="D32" s="35">
        <v>100000</v>
      </c>
      <c r="E32" s="36">
        <f>D32*(1+'Q.1.Input'!D31-$H$1)</f>
        <v>105228.00000000001</v>
      </c>
      <c r="F32" s="36">
        <f>E32*(1+'Q.1.Input'!E31-$H$1)</f>
        <v>108639.49176000003</v>
      </c>
      <c r="G32" s="36">
        <f>F32*(1+'Q.1.Input'!F31-$H$1)</f>
        <v>109328.26613775843</v>
      </c>
      <c r="H32" s="36">
        <f>G32*(1+'Q.1.Input'!G31-$H$1)</f>
        <v>129921.33834746662</v>
      </c>
      <c r="I32" s="36">
        <f>H32*(1+'Q.1.Input'!H31-$H$1)</f>
        <v>150148.79151478372</v>
      </c>
      <c r="J32" s="36">
        <f>I32*(1+'Q.1.Input'!I31-$H$1)</f>
        <v>177471.3671067289</v>
      </c>
      <c r="K32" s="36">
        <f>J32*(1+'Q.1.Input'!J31-$H$1)</f>
        <v>180204.42616017253</v>
      </c>
      <c r="L32" s="36">
        <f>K32*(1+'Q.1.Input'!K31-$H$1)</f>
        <v>188845.2283945528</v>
      </c>
      <c r="M32" s="36">
        <f>L32*(1+'Q.1.Input'!L31-$H$1)</f>
        <v>199414.89582779593</v>
      </c>
      <c r="N32" s="36">
        <f>M32*(1+'Q.1.Input'!M31-$H$1)</f>
        <v>207022.57410362636</v>
      </c>
      <c r="O32" s="41">
        <f t="shared" si="1"/>
        <v>134391.63793441217</v>
      </c>
      <c r="P32" s="42" t="str">
        <f t="shared" si="2"/>
        <v>No</v>
      </c>
    </row>
    <row r="33" spans="3:16" x14ac:dyDescent="0.35">
      <c r="C33" s="26">
        <f t="shared" si="3"/>
        <v>28</v>
      </c>
      <c r="D33" s="35">
        <v>100000</v>
      </c>
      <c r="E33" s="36">
        <f>D33*(1+'Q.1.Input'!D32-$H$1)</f>
        <v>97720</v>
      </c>
      <c r="F33" s="36">
        <f>E33*(1+'Q.1.Input'!E32-$H$1)</f>
        <v>107259.4264</v>
      </c>
      <c r="G33" s="36">
        <f>F33*(1+'Q.1.Input'!F32-$H$1)</f>
        <v>103357.328467568</v>
      </c>
      <c r="H33" s="36">
        <f>G33*(1+'Q.1.Input'!G32-$H$1)</f>
        <v>109962.8953299303</v>
      </c>
      <c r="I33" s="36">
        <f>H33*(1+'Q.1.Input'!H32-$H$1)</f>
        <v>115844.81060112827</v>
      </c>
      <c r="J33" s="36">
        <f>I33*(1+'Q.1.Input'!I32-$H$1)</f>
        <v>108928.87540824091</v>
      </c>
      <c r="K33" s="36">
        <f>J33*(1+'Q.1.Input'!J32-$H$1)</f>
        <v>113563.79905686158</v>
      </c>
      <c r="L33" s="36">
        <f>K33*(1+'Q.1.Input'!K32-$H$1)</f>
        <v>126320.42060491885</v>
      </c>
      <c r="M33" s="36">
        <f>L33*(1+'Q.1.Input'!L32-$H$1)</f>
        <v>128136.9082532176</v>
      </c>
      <c r="N33" s="36">
        <f>M33*(1+'Q.1.Input'!M32-$H$1)</f>
        <v>132437.18289419558</v>
      </c>
      <c r="O33" s="41">
        <f t="shared" si="1"/>
        <v>134391.63793441217</v>
      </c>
      <c r="P33" s="42" t="str">
        <f t="shared" si="2"/>
        <v>Yes</v>
      </c>
    </row>
    <row r="34" spans="3:16" x14ac:dyDescent="0.35">
      <c r="C34" s="26">
        <f t="shared" si="3"/>
        <v>29</v>
      </c>
      <c r="D34" s="35">
        <v>100000</v>
      </c>
      <c r="E34" s="36">
        <f>D34*(1+'Q.1.Input'!D33-$H$1)</f>
        <v>114455</v>
      </c>
      <c r="F34" s="36">
        <f>E34*(1+'Q.1.Input'!E33-$H$1)</f>
        <v>114211.21085</v>
      </c>
      <c r="G34" s="36">
        <f>F34*(1+'Q.1.Input'!F33-$H$1)</f>
        <v>124748.337163021</v>
      </c>
      <c r="H34" s="36">
        <f>G34*(1+'Q.1.Input'!G33-$H$1)</f>
        <v>131709.29437671759</v>
      </c>
      <c r="I34" s="36">
        <f>H34*(1+'Q.1.Input'!H33-$H$1)</f>
        <v>149383.36458912931</v>
      </c>
      <c r="J34" s="36">
        <f>I34*(1+'Q.1.Input'!I33-$H$1)</f>
        <v>158849.78840314242</v>
      </c>
      <c r="K34" s="36">
        <f>J34*(1+'Q.1.Input'!J33-$H$1)</f>
        <v>158168.32281089295</v>
      </c>
      <c r="L34" s="36">
        <f>K34*(1+'Q.1.Input'!K33-$H$1)</f>
        <v>182279.50194018547</v>
      </c>
      <c r="M34" s="36">
        <f>L34*(1+'Q.1.Input'!L33-$H$1)</f>
        <v>193522.50161985611</v>
      </c>
      <c r="N34" s="36">
        <f>M34*(1+'Q.1.Input'!M33-$H$1)</f>
        <v>212613.49640465493</v>
      </c>
      <c r="O34" s="41">
        <f t="shared" si="1"/>
        <v>134391.63793441217</v>
      </c>
      <c r="P34" s="42" t="str">
        <f t="shared" si="2"/>
        <v>No</v>
      </c>
    </row>
    <row r="35" spans="3:16" x14ac:dyDescent="0.35">
      <c r="C35" s="26">
        <f t="shared" si="3"/>
        <v>30</v>
      </c>
      <c r="D35" s="35">
        <v>100000</v>
      </c>
      <c r="E35" s="36">
        <f>D35*(1+'Q.1.Input'!D34-$H$1)</f>
        <v>105627</v>
      </c>
      <c r="F35" s="36">
        <f>E35*(1+'Q.1.Input'!E34-$H$1)</f>
        <v>121725.61107000001</v>
      </c>
      <c r="G35" s="36">
        <f>F35*(1+'Q.1.Input'!F34-$H$1)</f>
        <v>148569.76007926714</v>
      </c>
      <c r="H35" s="36">
        <f>G35*(1+'Q.1.Input'!G34-$H$1)</f>
        <v>162795.31460685696</v>
      </c>
      <c r="I35" s="36">
        <f>H35*(1+'Q.1.Input'!H34-$H$1)</f>
        <v>188201.15140440306</v>
      </c>
      <c r="J35" s="36">
        <f>I35*(1+'Q.1.Input'!I34-$H$1)</f>
        <v>198764.88203273222</v>
      </c>
      <c r="K35" s="36">
        <f>J35*(1+'Q.1.Input'!J34-$H$1)</f>
        <v>204318.37283672678</v>
      </c>
      <c r="L35" s="36">
        <f>K35*(1+'Q.1.Input'!K34-$H$1)</f>
        <v>193683.60153057516</v>
      </c>
      <c r="M35" s="36">
        <f>L35*(1+'Q.1.Input'!L34-$H$1)</f>
        <v>187034.44349003054</v>
      </c>
      <c r="N35" s="36">
        <f>M35*(1+'Q.1.Input'!M34-$H$1)</f>
        <v>208446.14658076921</v>
      </c>
      <c r="O35" s="41">
        <f t="shared" si="1"/>
        <v>134391.63793441217</v>
      </c>
      <c r="P35" s="42" t="str">
        <f t="shared" si="2"/>
        <v>No</v>
      </c>
    </row>
    <row r="36" spans="3:16" x14ac:dyDescent="0.35">
      <c r="C36" s="26">
        <f t="shared" si="3"/>
        <v>31</v>
      </c>
      <c r="D36" s="35">
        <v>100000</v>
      </c>
      <c r="E36" s="36">
        <f>D36*(1+'Q.1.Input'!D35-$H$1)</f>
        <v>119929</v>
      </c>
      <c r="F36" s="36">
        <f>E36*(1+'Q.1.Input'!E35-$H$1)</f>
        <v>117313.34851</v>
      </c>
      <c r="G36" s="36">
        <f>F36*(1+'Q.1.Input'!F35-$H$1)</f>
        <v>147766.72064971089</v>
      </c>
      <c r="H36" s="36">
        <f>G36*(1+'Q.1.Input'!G35-$H$1)</f>
        <v>152487.86737446918</v>
      </c>
      <c r="I36" s="36">
        <f>H36*(1+'Q.1.Input'!H35-$H$1)</f>
        <v>175072.84541130179</v>
      </c>
      <c r="J36" s="36">
        <f>I36*(1+'Q.1.Input'!I35-$H$1)</f>
        <v>210005.13025621884</v>
      </c>
      <c r="K36" s="36">
        <f>J36*(1+'Q.1.Input'!J35-$H$1)</f>
        <v>200550.69929208388</v>
      </c>
      <c r="L36" s="36">
        <f>K36*(1+'Q.1.Input'!K35-$H$1)</f>
        <v>191211.05322605153</v>
      </c>
      <c r="M36" s="36">
        <f>L36*(1+'Q.1.Input'!L35-$H$1)</f>
        <v>197238.02562373667</v>
      </c>
      <c r="N36" s="36">
        <f>M36*(1+'Q.1.Input'!M35-$H$1)</f>
        <v>187932.33557480876</v>
      </c>
      <c r="O36" s="41">
        <f t="shared" si="1"/>
        <v>134391.63793441217</v>
      </c>
      <c r="P36" s="42" t="str">
        <f t="shared" si="2"/>
        <v>No</v>
      </c>
    </row>
    <row r="37" spans="3:16" x14ac:dyDescent="0.35">
      <c r="C37" s="26">
        <f t="shared" si="3"/>
        <v>32</v>
      </c>
      <c r="D37" s="35">
        <v>100000</v>
      </c>
      <c r="E37" s="36">
        <f>D37*(1+'Q.1.Input'!D36-$H$1)</f>
        <v>108534</v>
      </c>
      <c r="F37" s="36">
        <f>E37*(1+'Q.1.Input'!E36-$H$1)</f>
        <v>104622.43464000001</v>
      </c>
      <c r="G37" s="36">
        <f>F37*(1+'Q.1.Input'!F36-$H$1)</f>
        <v>98110.734308006417</v>
      </c>
      <c r="H37" s="36">
        <f>G37*(1+'Q.1.Input'!G36-$H$1)</f>
        <v>111351.75901021496</v>
      </c>
      <c r="I37" s="36">
        <f>H37*(1+'Q.1.Input'!H36-$H$1)</f>
        <v>123593.77139579797</v>
      </c>
      <c r="J37" s="36">
        <f>I37*(1+'Q.1.Input'!I36-$H$1)</f>
        <v>139422.42569845784</v>
      </c>
      <c r="K37" s="36">
        <f>J37*(1+'Q.1.Input'!J36-$H$1)</f>
        <v>148783.24735985231</v>
      </c>
      <c r="L37" s="36">
        <f>K37*(1+'Q.1.Input'!K36-$H$1)</f>
        <v>155420.46802457533</v>
      </c>
      <c r="M37" s="36">
        <f>L37*(1+'Q.1.Input'!L36-$H$1)</f>
        <v>185912.40964631678</v>
      </c>
      <c r="N37" s="36">
        <f>M37*(1+'Q.1.Input'!M36-$H$1)</f>
        <v>212440.25137874973</v>
      </c>
      <c r="O37" s="41">
        <f t="shared" si="1"/>
        <v>134391.63793441217</v>
      </c>
      <c r="P37" s="42" t="str">
        <f t="shared" si="2"/>
        <v>No</v>
      </c>
    </row>
    <row r="38" spans="3:16" x14ac:dyDescent="0.35">
      <c r="C38" s="26">
        <f t="shared" si="3"/>
        <v>33</v>
      </c>
      <c r="D38" s="35">
        <v>100000</v>
      </c>
      <c r="E38" s="36">
        <f>D38*(1+'Q.1.Input'!D37-$H$1)</f>
        <v>98211</v>
      </c>
      <c r="F38" s="36">
        <f>E38*(1+'Q.1.Input'!E37-$H$1)</f>
        <v>103222.70733000002</v>
      </c>
      <c r="G38" s="36">
        <f>F38*(1+'Q.1.Input'!F37-$H$1)</f>
        <v>126931.93097662771</v>
      </c>
      <c r="H38" s="36">
        <f>G38*(1+'Q.1.Input'!G37-$H$1)</f>
        <v>123061.77640115033</v>
      </c>
      <c r="I38" s="36">
        <f>H38*(1+'Q.1.Input'!H37-$H$1)</f>
        <v>141209.69656702798</v>
      </c>
      <c r="J38" s="36">
        <f>I38*(1+'Q.1.Input'!I37-$H$1)</f>
        <v>149385.7379982589</v>
      </c>
      <c r="K38" s="36">
        <f>J38*(1+'Q.1.Input'!J37-$H$1)</f>
        <v>140344.91313460429</v>
      </c>
      <c r="L38" s="36">
        <f>K38*(1+'Q.1.Input'!K37-$H$1)</f>
        <v>153201.91062686537</v>
      </c>
      <c r="M38" s="36">
        <f>L38*(1+'Q.1.Input'!L37-$H$1)</f>
        <v>169844.23417826174</v>
      </c>
      <c r="N38" s="36">
        <f>M38*(1+'Q.1.Input'!M37-$H$1)</f>
        <v>178766.15179964583</v>
      </c>
      <c r="O38" s="41">
        <f t="shared" si="1"/>
        <v>134391.63793441217</v>
      </c>
      <c r="P38" s="42" t="str">
        <f t="shared" si="2"/>
        <v>No</v>
      </c>
    </row>
    <row r="39" spans="3:16" x14ac:dyDescent="0.35">
      <c r="C39" s="26">
        <f t="shared" si="3"/>
        <v>34</v>
      </c>
      <c r="D39" s="35">
        <v>100000</v>
      </c>
      <c r="E39" s="36">
        <f>D39*(1+'Q.1.Input'!D38-$H$1)</f>
        <v>114783.00000000001</v>
      </c>
      <c r="F39" s="36">
        <f>E39*(1+'Q.1.Input'!E38-$H$1)</f>
        <v>116609.19753000002</v>
      </c>
      <c r="G39" s="36">
        <f>F39*(1+'Q.1.Input'!F38-$H$1)</f>
        <v>131224.99434841023</v>
      </c>
      <c r="H39" s="36">
        <f>G39*(1+'Q.1.Input'!G38-$H$1)</f>
        <v>133367.89850611976</v>
      </c>
      <c r="I39" s="36">
        <f>H39*(1+'Q.1.Input'!H38-$H$1)</f>
        <v>129936.34247755731</v>
      </c>
      <c r="J39" s="36">
        <f>I39*(1+'Q.1.Input'!I38-$H$1)</f>
        <v>145086.92001044049</v>
      </c>
      <c r="K39" s="36">
        <f>J39*(1+'Q.1.Input'!J38-$H$1)</f>
        <v>157760.26247335246</v>
      </c>
      <c r="L39" s="36">
        <f>K39*(1+'Q.1.Input'!K38-$H$1)</f>
        <v>165126.08912823329</v>
      </c>
      <c r="M39" s="36">
        <f>L39*(1+'Q.1.Input'!L38-$H$1)</f>
        <v>170453.05676351007</v>
      </c>
      <c r="N39" s="36">
        <f>M39*(1+'Q.1.Input'!M38-$H$1)</f>
        <v>181111.48640293235</v>
      </c>
      <c r="O39" s="41">
        <f t="shared" si="1"/>
        <v>134391.63793441217</v>
      </c>
      <c r="P39" s="42" t="str">
        <f t="shared" si="2"/>
        <v>No</v>
      </c>
    </row>
    <row r="40" spans="3:16" x14ac:dyDescent="0.35">
      <c r="C40" s="26">
        <f t="shared" si="3"/>
        <v>35</v>
      </c>
      <c r="D40" s="35">
        <v>100000</v>
      </c>
      <c r="E40" s="36">
        <f>D40*(1+'Q.1.Input'!D39-$H$1)</f>
        <v>109846</v>
      </c>
      <c r="F40" s="36">
        <f>E40*(1+'Q.1.Input'!E39-$H$1)</f>
        <v>105122.622</v>
      </c>
      <c r="G40" s="36">
        <f>F40*(1+'Q.1.Input'!F39-$H$1)</f>
        <v>111991.33412148</v>
      </c>
      <c r="H40" s="36">
        <f>G40*(1+'Q.1.Input'!G39-$H$1)</f>
        <v>115284.99925799272</v>
      </c>
      <c r="I40" s="36">
        <f>H40*(1+'Q.1.Input'!H39-$H$1)</f>
        <v>110241.28054045554</v>
      </c>
      <c r="J40" s="36">
        <f>I40*(1+'Q.1.Input'!I39-$H$1)</f>
        <v>114692.82344867915</v>
      </c>
      <c r="K40" s="36">
        <f>J40*(1+'Q.1.Input'!J39-$H$1)</f>
        <v>114261.57843251212</v>
      </c>
      <c r="L40" s="36">
        <f>K40*(1+'Q.1.Input'!K39-$H$1)</f>
        <v>108693.6117154958</v>
      </c>
      <c r="M40" s="36">
        <f>L40*(1+'Q.1.Input'!L39-$H$1)</f>
        <v>114888.06064716192</v>
      </c>
      <c r="N40" s="36">
        <f>M40*(1+'Q.1.Input'!M39-$H$1)</f>
        <v>116682.6121544706</v>
      </c>
      <c r="O40" s="41">
        <f t="shared" si="1"/>
        <v>134391.63793441217</v>
      </c>
      <c r="P40" s="42" t="str">
        <f t="shared" si="2"/>
        <v>Yes</v>
      </c>
    </row>
    <row r="41" spans="3:16" x14ac:dyDescent="0.35">
      <c r="C41" s="26">
        <f t="shared" si="3"/>
        <v>36</v>
      </c>
      <c r="D41" s="35">
        <v>100000</v>
      </c>
      <c r="E41" s="36">
        <f>D41*(1+'Q.1.Input'!D40-$H$1)</f>
        <v>105692.00000000001</v>
      </c>
      <c r="F41" s="36">
        <f>E41*(1+'Q.1.Input'!E40-$H$1)</f>
        <v>107272.09540000002</v>
      </c>
      <c r="G41" s="36">
        <f>F41*(1+'Q.1.Input'!F40-$H$1)</f>
        <v>120279.90968820402</v>
      </c>
      <c r="H41" s="36">
        <f>G41*(1+'Q.1.Input'!G40-$H$1)</f>
        <v>116339.53984681846</v>
      </c>
      <c r="I41" s="36">
        <f>H41*(1+'Q.1.Input'!H40-$H$1)</f>
        <v>116512.88576119022</v>
      </c>
      <c r="J41" s="36">
        <f>I41*(1+'Q.1.Input'!I40-$H$1)</f>
        <v>124523.14665727205</v>
      </c>
      <c r="K41" s="36">
        <f>J41*(1+'Q.1.Input'!J40-$H$1)</f>
        <v>142056.00570661595</v>
      </c>
      <c r="L41" s="36">
        <f>K41*(1+'Q.1.Input'!K40-$H$1)</f>
        <v>150487.02964530361</v>
      </c>
      <c r="M41" s="36">
        <f>L41*(1+'Q.1.Input'!L40-$H$1)</f>
        <v>162644.87677034768</v>
      </c>
      <c r="N41" s="36">
        <f>M41*(1+'Q.1.Input'!M40-$H$1)</f>
        <v>156784.78186031204</v>
      </c>
      <c r="O41" s="41">
        <f t="shared" si="1"/>
        <v>134391.63793441217</v>
      </c>
      <c r="P41" s="42" t="str">
        <f t="shared" si="2"/>
        <v>No</v>
      </c>
    </row>
    <row r="42" spans="3:16" x14ac:dyDescent="0.35">
      <c r="C42" s="26">
        <f t="shared" si="3"/>
        <v>37</v>
      </c>
      <c r="D42" s="35">
        <v>100000</v>
      </c>
      <c r="E42" s="36">
        <f>D42*(1+'Q.1.Input'!D41-$H$1)</f>
        <v>114153</v>
      </c>
      <c r="F42" s="36">
        <f>E42*(1+'Q.1.Input'!E41-$H$1)</f>
        <v>122383.43130000001</v>
      </c>
      <c r="G42" s="36">
        <f>F42*(1+'Q.1.Input'!F41-$H$1)</f>
        <v>121948.97011888502</v>
      </c>
      <c r="H42" s="36">
        <f>G42*(1+'Q.1.Input'!G41-$H$1)</f>
        <v>123270.89695497372</v>
      </c>
      <c r="I42" s="36">
        <f>H42*(1+'Q.1.Input'!H41-$H$1)</f>
        <v>124324.86312393876</v>
      </c>
      <c r="J42" s="36">
        <f>I42*(1+'Q.1.Input'!I41-$H$1)</f>
        <v>137284.48685597815</v>
      </c>
      <c r="K42" s="36">
        <f>J42*(1+'Q.1.Input'!J41-$H$1)</f>
        <v>130605.59657043482</v>
      </c>
      <c r="L42" s="36">
        <f>K42*(1+'Q.1.Input'!K41-$H$1)</f>
        <v>131745.78342849473</v>
      </c>
      <c r="M42" s="36">
        <f>L42*(1+'Q.1.Input'!L41-$H$1)</f>
        <v>128490.34511997663</v>
      </c>
      <c r="N42" s="36">
        <f>M42*(1+'Q.1.Input'!M41-$H$1)</f>
        <v>121233.21042760035</v>
      </c>
      <c r="O42" s="41">
        <f t="shared" si="1"/>
        <v>134391.63793441217</v>
      </c>
      <c r="P42" s="42" t="str">
        <f t="shared" si="2"/>
        <v>Yes</v>
      </c>
    </row>
    <row r="43" spans="3:16" x14ac:dyDescent="0.35">
      <c r="C43" s="26">
        <f t="shared" si="3"/>
        <v>38</v>
      </c>
      <c r="D43" s="35">
        <v>100000</v>
      </c>
      <c r="E43" s="36">
        <f>D43*(1+'Q.1.Input'!D42-$H$1)</f>
        <v>94818</v>
      </c>
      <c r="F43" s="36">
        <f>E43*(1+'Q.1.Input'!E42-$H$1)</f>
        <v>99894.555719999989</v>
      </c>
      <c r="G43" s="36">
        <f>F43*(1+'Q.1.Input'!F42-$H$1)</f>
        <v>97640.934542956791</v>
      </c>
      <c r="H43" s="36">
        <f>G43*(1+'Q.1.Input'!G42-$H$1)</f>
        <v>104578.32294223388</v>
      </c>
      <c r="I43" s="36">
        <f>H43*(1+'Q.1.Input'!H42-$H$1)</f>
        <v>108757.27272700555</v>
      </c>
      <c r="J43" s="36">
        <f>I43*(1+'Q.1.Input'!I42-$H$1)</f>
        <v>123360.1117360606</v>
      </c>
      <c r="K43" s="36">
        <f>J43*(1+'Q.1.Input'!J42-$H$1)</f>
        <v>123102.28910253225</v>
      </c>
      <c r="L43" s="36">
        <f>K43*(1+'Q.1.Input'!K42-$H$1)</f>
        <v>127833.11007274255</v>
      </c>
      <c r="M43" s="36">
        <f>L43*(1+'Q.1.Input'!L42-$H$1)</f>
        <v>132203.72410612961</v>
      </c>
      <c r="N43" s="36">
        <f>M43*(1+'Q.1.Input'!M42-$H$1)</f>
        <v>128121.27310573233</v>
      </c>
      <c r="O43" s="41">
        <f t="shared" si="1"/>
        <v>134391.63793441217</v>
      </c>
      <c r="P43" s="42" t="str">
        <f t="shared" si="2"/>
        <v>Yes</v>
      </c>
    </row>
    <row r="44" spans="3:16" x14ac:dyDescent="0.35">
      <c r="C44" s="26">
        <f t="shared" si="3"/>
        <v>39</v>
      </c>
      <c r="D44" s="35">
        <v>100000</v>
      </c>
      <c r="E44" s="36">
        <f>D44*(1+'Q.1.Input'!D43-$H$1)</f>
        <v>115270</v>
      </c>
      <c r="F44" s="36">
        <f>E44*(1+'Q.1.Input'!E43-$H$1)</f>
        <v>118846.82810000001</v>
      </c>
      <c r="G44" s="36">
        <f>F44*(1+'Q.1.Input'!F43-$H$1)</f>
        <v>127681.90130095402</v>
      </c>
      <c r="H44" s="36">
        <f>G44*(1+'Q.1.Input'!G43-$H$1)</f>
        <v>121274.82349367214</v>
      </c>
      <c r="I44" s="36">
        <f>H44*(1+'Q.1.Input'!H43-$H$1)</f>
        <v>124081.1229093157</v>
      </c>
      <c r="J44" s="36">
        <f>I44*(1+'Q.1.Input'!I43-$H$1)</f>
        <v>128173.31834286494</v>
      </c>
      <c r="K44" s="36">
        <f>J44*(1+'Q.1.Input'!J43-$H$1)</f>
        <v>125685.47423382994</v>
      </c>
      <c r="L44" s="36">
        <f>K44*(1+'Q.1.Input'!K43-$H$1)</f>
        <v>129507.56950528071</v>
      </c>
      <c r="M44" s="36">
        <f>L44*(1+'Q.1.Input'!L43-$H$1)</f>
        <v>136175.91425910761</v>
      </c>
      <c r="N44" s="36">
        <f>M44*(1+'Q.1.Input'!M43-$H$1)</f>
        <v>145360.97967588442</v>
      </c>
      <c r="O44" s="41">
        <f t="shared" si="1"/>
        <v>134391.63793441217</v>
      </c>
      <c r="P44" s="42" t="str">
        <f t="shared" si="2"/>
        <v>No</v>
      </c>
    </row>
    <row r="45" spans="3:16" x14ac:dyDescent="0.35">
      <c r="C45" s="26">
        <f t="shared" si="3"/>
        <v>40</v>
      </c>
      <c r="D45" s="35">
        <v>100000</v>
      </c>
      <c r="E45" s="36">
        <f>D45*(1+'Q.1.Input'!D44-$H$1)</f>
        <v>117286</v>
      </c>
      <c r="F45" s="36">
        <f>E45*(1+'Q.1.Input'!E44-$H$1)</f>
        <v>121183.41378000002</v>
      </c>
      <c r="G45" s="36">
        <f>F45*(1+'Q.1.Input'!F44-$H$1)</f>
        <v>133803.45449104923</v>
      </c>
      <c r="H45" s="36">
        <f>G45*(1+'Q.1.Input'!G44-$H$1)</f>
        <v>135000.99540874411</v>
      </c>
      <c r="I45" s="36">
        <f>H45*(1+'Q.1.Input'!H44-$H$1)</f>
        <v>140641.33699692143</v>
      </c>
      <c r="J45" s="36">
        <f>I45*(1+'Q.1.Input'!I44-$H$1)</f>
        <v>161509.69858052462</v>
      </c>
      <c r="K45" s="36">
        <f>J45*(1+'Q.1.Input'!J44-$H$1)</f>
        <v>175814.6125838017</v>
      </c>
      <c r="L45" s="36">
        <f>K45*(1+'Q.1.Input'!K44-$H$1)</f>
        <v>196522.05765392186</v>
      </c>
      <c r="M45" s="36">
        <f>L45*(1+'Q.1.Input'!L44-$H$1)</f>
        <v>196144.73530322633</v>
      </c>
      <c r="N45" s="36">
        <f>M45*(1+'Q.1.Input'!M44-$H$1)</f>
        <v>189777.87719528363</v>
      </c>
      <c r="O45" s="41">
        <f t="shared" si="1"/>
        <v>134391.63793441217</v>
      </c>
      <c r="P45" s="42" t="str">
        <f t="shared" si="2"/>
        <v>No</v>
      </c>
    </row>
    <row r="46" spans="3:16" x14ac:dyDescent="0.35">
      <c r="C46" s="26">
        <f t="shared" si="3"/>
        <v>41</v>
      </c>
      <c r="D46" s="35">
        <v>100000</v>
      </c>
      <c r="E46" s="36">
        <f>D46*(1+'Q.1.Input'!D45-$H$1)</f>
        <v>94067</v>
      </c>
      <c r="F46" s="36">
        <f>E46*(1+'Q.1.Input'!E45-$H$1)</f>
        <v>97252.108619999999</v>
      </c>
      <c r="G46" s="36">
        <f>F46*(1+'Q.1.Input'!F45-$H$1)</f>
        <v>106444.37792676239</v>
      </c>
      <c r="H46" s="36">
        <f>G46*(1+'Q.1.Input'!G45-$H$1)</f>
        <v>117920.14631104664</v>
      </c>
      <c r="I46" s="36">
        <f>H46*(1+'Q.1.Input'!H45-$H$1)</f>
        <v>122572.09608301743</v>
      </c>
      <c r="J46" s="36">
        <f>I46*(1+'Q.1.Input'!I45-$H$1)</f>
        <v>131076.14810925719</v>
      </c>
      <c r="K46" s="36">
        <f>J46*(1+'Q.1.Input'!J45-$H$1)</f>
        <v>126678.54334019162</v>
      </c>
      <c r="L46" s="36">
        <f>K46*(1+'Q.1.Input'!K45-$H$1)</f>
        <v>134747.96655096184</v>
      </c>
      <c r="M46" s="36">
        <f>L46*(1+'Q.1.Input'!L45-$H$1)</f>
        <v>150089.02254278885</v>
      </c>
      <c r="N46" s="36">
        <f>M46*(1+'Q.1.Input'!M45-$H$1)</f>
        <v>149926.92639844265</v>
      </c>
      <c r="O46" s="41">
        <f t="shared" si="1"/>
        <v>134391.63793441217</v>
      </c>
      <c r="P46" s="42" t="str">
        <f t="shared" si="2"/>
        <v>No</v>
      </c>
    </row>
    <row r="47" spans="3:16" x14ac:dyDescent="0.35">
      <c r="C47" s="26">
        <f t="shared" si="3"/>
        <v>42</v>
      </c>
      <c r="D47" s="35">
        <v>100000</v>
      </c>
      <c r="E47" s="36">
        <f>D47*(1+'Q.1.Input'!D46-$H$1)</f>
        <v>115636</v>
      </c>
      <c r="F47" s="36">
        <f>E47*(1+'Q.1.Input'!E46-$H$1)</f>
        <v>116928.81048</v>
      </c>
      <c r="G47" s="36">
        <f>F47*(1+'Q.1.Input'!F46-$H$1)</f>
        <v>129030.94236467998</v>
      </c>
      <c r="H47" s="36">
        <f>G47*(1+'Q.1.Input'!G46-$H$1)</f>
        <v>127565.15085941722</v>
      </c>
      <c r="I47" s="36">
        <f>H47*(1+'Q.1.Input'!H46-$H$1)</f>
        <v>150086.77824364734</v>
      </c>
      <c r="J47" s="36">
        <f>I47*(1+'Q.1.Input'!I46-$H$1)</f>
        <v>168955.68800443868</v>
      </c>
      <c r="K47" s="36">
        <f>J47*(1+'Q.1.Input'!J46-$H$1)</f>
        <v>162780.35760787645</v>
      </c>
      <c r="L47" s="36">
        <f>K47*(1+'Q.1.Input'!K46-$H$1)</f>
        <v>160363.06929739949</v>
      </c>
      <c r="M47" s="36">
        <f>L47*(1+'Q.1.Input'!L46-$H$1)</f>
        <v>198994.53269114305</v>
      </c>
      <c r="N47" s="36">
        <f>M47*(1+'Q.1.Input'!M46-$H$1)</f>
        <v>212936.08965148454</v>
      </c>
      <c r="O47" s="41">
        <f t="shared" si="1"/>
        <v>134391.63793441217</v>
      </c>
      <c r="P47" s="42" t="str">
        <f t="shared" si="2"/>
        <v>No</v>
      </c>
    </row>
    <row r="48" spans="3:16" x14ac:dyDescent="0.35">
      <c r="C48" s="26">
        <f t="shared" si="3"/>
        <v>43</v>
      </c>
      <c r="D48" s="35">
        <v>100000</v>
      </c>
      <c r="E48" s="36">
        <f>D48*(1+'Q.1.Input'!D47-$H$1)</f>
        <v>98987</v>
      </c>
      <c r="F48" s="36">
        <f>E48*(1+'Q.1.Input'!E47-$H$1)</f>
        <v>113247.06722000001</v>
      </c>
      <c r="G48" s="36">
        <f>F48*(1+'Q.1.Input'!F47-$H$1)</f>
        <v>113225.55027722822</v>
      </c>
      <c r="H48" s="36">
        <f>G48*(1+'Q.1.Input'!G47-$H$1)</f>
        <v>115373.43896598722</v>
      </c>
      <c r="I48" s="36">
        <f>H48*(1+'Q.1.Input'!H47-$H$1)</f>
        <v>109889.73941193386</v>
      </c>
      <c r="J48" s="36">
        <f>I48*(1+'Q.1.Input'!I47-$H$1)</f>
        <v>119901.79356975516</v>
      </c>
      <c r="K48" s="36">
        <f>J48*(1+'Q.1.Input'!J47-$H$1)</f>
        <v>136263.59232028396</v>
      </c>
      <c r="L48" s="36">
        <f>K48*(1+'Q.1.Input'!K47-$H$1)</f>
        <v>142385.91552323435</v>
      </c>
      <c r="M48" s="36">
        <f>L48*(1+'Q.1.Input'!L47-$H$1)</f>
        <v>142884.26622756568</v>
      </c>
      <c r="N48" s="36">
        <f>M48*(1+'Q.1.Input'!M47-$H$1)</f>
        <v>165339.95750788989</v>
      </c>
      <c r="O48" s="41">
        <f t="shared" si="1"/>
        <v>134391.63793441217</v>
      </c>
      <c r="P48" s="42" t="str">
        <f t="shared" si="2"/>
        <v>No</v>
      </c>
    </row>
    <row r="49" spans="3:16" x14ac:dyDescent="0.35">
      <c r="C49" s="26">
        <f t="shared" si="3"/>
        <v>44</v>
      </c>
      <c r="D49" s="35">
        <v>100000</v>
      </c>
      <c r="E49" s="36">
        <f>D49*(1+'Q.1.Input'!D48-$H$1)</f>
        <v>97810.000000000015</v>
      </c>
      <c r="F49" s="36">
        <f>E49*(1+'Q.1.Input'!E48-$H$1)</f>
        <v>105960.50730000003</v>
      </c>
      <c r="G49" s="36">
        <f>F49*(1+'Q.1.Input'!F48-$H$1)</f>
        <v>107754.41868858904</v>
      </c>
      <c r="H49" s="36">
        <f>G49*(1+'Q.1.Input'!G48-$H$1)</f>
        <v>121268.97788051188</v>
      </c>
      <c r="I49" s="36">
        <f>H49*(1+'Q.1.Input'!H48-$H$1)</f>
        <v>124294.63887863066</v>
      </c>
      <c r="J49" s="36">
        <f>I49*(1+'Q.1.Input'!I48-$H$1)</f>
        <v>132250.73871325183</v>
      </c>
      <c r="K49" s="36">
        <f>J49*(1+'Q.1.Input'!J48-$H$1)</f>
        <v>144833.07399443063</v>
      </c>
      <c r="L49" s="36">
        <f>K49*(1+'Q.1.Input'!K48-$H$1)</f>
        <v>169535.80309492073</v>
      </c>
      <c r="M49" s="36">
        <f>L49*(1+'Q.1.Input'!L48-$H$1)</f>
        <v>187911.7887923792</v>
      </c>
      <c r="N49" s="36">
        <f>M49*(1+'Q.1.Input'!M48-$H$1)</f>
        <v>212312.13456706965</v>
      </c>
      <c r="O49" s="41">
        <f t="shared" si="1"/>
        <v>134391.63793441217</v>
      </c>
      <c r="P49" s="42" t="str">
        <f t="shared" si="2"/>
        <v>No</v>
      </c>
    </row>
    <row r="50" spans="3:16" x14ac:dyDescent="0.35">
      <c r="C50" s="26">
        <f t="shared" si="3"/>
        <v>45</v>
      </c>
      <c r="D50" s="35">
        <v>100000</v>
      </c>
      <c r="E50" s="36">
        <f>D50*(1+'Q.1.Input'!D49-$H$1)</f>
        <v>110220</v>
      </c>
      <c r="F50" s="36">
        <f>E50*(1+'Q.1.Input'!E49-$H$1)</f>
        <v>125798.4948</v>
      </c>
      <c r="G50" s="36">
        <f>F50*(1+'Q.1.Input'!F49-$H$1)</f>
        <v>122359.163952168</v>
      </c>
      <c r="H50" s="36">
        <f>G50*(1+'Q.1.Input'!G49-$H$1)</f>
        <v>119398.07218452553</v>
      </c>
      <c r="I50" s="36">
        <f>H50*(1+'Q.1.Input'!H49-$H$1)</f>
        <v>119802.83164923107</v>
      </c>
      <c r="J50" s="36">
        <f>I50*(1+'Q.1.Input'!I49-$H$1)</f>
        <v>116302.19290844054</v>
      </c>
      <c r="K50" s="36">
        <f>J50*(1+'Q.1.Input'!J49-$H$1)</f>
        <v>132291.41838949296</v>
      </c>
      <c r="L50" s="36">
        <f>K50*(1+'Q.1.Input'!K49-$H$1)</f>
        <v>152284.62045069702</v>
      </c>
      <c r="M50" s="36">
        <f>L50*(1+'Q.1.Input'!L49-$H$1)</f>
        <v>155340.97278314253</v>
      </c>
      <c r="N50" s="36">
        <f>M50*(1+'Q.1.Input'!M49-$H$1)</f>
        <v>153891.64150707581</v>
      </c>
      <c r="O50" s="41">
        <f t="shared" si="1"/>
        <v>134391.63793441217</v>
      </c>
      <c r="P50" s="42" t="str">
        <f t="shared" si="2"/>
        <v>No</v>
      </c>
    </row>
    <row r="51" spans="3:16" x14ac:dyDescent="0.35">
      <c r="C51" s="26">
        <f t="shared" si="3"/>
        <v>46</v>
      </c>
      <c r="D51" s="35">
        <v>100000</v>
      </c>
      <c r="E51" s="36">
        <f>D51*(1+'Q.1.Input'!D50-$H$1)</f>
        <v>119551</v>
      </c>
      <c r="F51" s="36">
        <f>E51*(1+'Q.1.Input'!E50-$H$1)</f>
        <v>130749.34216999999</v>
      </c>
      <c r="G51" s="36">
        <f>F51*(1+'Q.1.Input'!F50-$H$1)</f>
        <v>140243.05190496371</v>
      </c>
      <c r="H51" s="36">
        <f>G51*(1+'Q.1.Input'!G50-$H$1)</f>
        <v>136957.15719883042</v>
      </c>
      <c r="I51" s="36">
        <f>H51*(1+'Q.1.Input'!H50-$H$1)</f>
        <v>147254.9658486105</v>
      </c>
      <c r="J51" s="36">
        <f>I51*(1+'Q.1.Input'!I50-$H$1)</f>
        <v>142645.885417549</v>
      </c>
      <c r="K51" s="36">
        <f>J51*(1+'Q.1.Input'!J50-$H$1)</f>
        <v>138252.39214668851</v>
      </c>
      <c r="L51" s="36">
        <f>K51*(1+'Q.1.Input'!K50-$H$1)</f>
        <v>132426.43634162706</v>
      </c>
      <c r="M51" s="36">
        <f>L51*(1+'Q.1.Input'!L50-$H$1)</f>
        <v>161888.66989891225</v>
      </c>
      <c r="N51" s="36">
        <f>M51*(1+'Q.1.Input'!M50-$H$1)</f>
        <v>164825.33037087854</v>
      </c>
      <c r="O51" s="41">
        <f t="shared" si="1"/>
        <v>134391.63793441217</v>
      </c>
      <c r="P51" s="42" t="str">
        <f t="shared" si="2"/>
        <v>No</v>
      </c>
    </row>
    <row r="52" spans="3:16" x14ac:dyDescent="0.35">
      <c r="C52" s="26">
        <f t="shared" si="3"/>
        <v>47</v>
      </c>
      <c r="D52" s="35">
        <v>100000</v>
      </c>
      <c r="E52" s="36">
        <f>D52*(1+'Q.1.Input'!D51-$H$1)</f>
        <v>102093.00000000001</v>
      </c>
      <c r="F52" s="36">
        <f>E52*(1+'Q.1.Input'!E51-$H$1)</f>
        <v>107114.95467000002</v>
      </c>
      <c r="G52" s="36">
        <f>F52*(1+'Q.1.Input'!F51-$H$1)</f>
        <v>108308.21526502381</v>
      </c>
      <c r="H52" s="36">
        <f>G52*(1+'Q.1.Input'!G51-$H$1)</f>
        <v>122017.86915327054</v>
      </c>
      <c r="I52" s="36">
        <f>H52*(1+'Q.1.Input'!H51-$H$1)</f>
        <v>148924.02948025824</v>
      </c>
      <c r="J52" s="36">
        <f>I52*(1+'Q.1.Input'!I51-$H$1)</f>
        <v>140755.54646326607</v>
      </c>
      <c r="K52" s="36">
        <f>J52*(1+'Q.1.Input'!J51-$H$1)</f>
        <v>147494.92202792727</v>
      </c>
      <c r="L52" s="36">
        <f>K52*(1+'Q.1.Input'!K51-$H$1)</f>
        <v>149823.86684674825</v>
      </c>
      <c r="M52" s="36">
        <f>L52*(1+'Q.1.Input'!L51-$H$1)</f>
        <v>149704.00775327085</v>
      </c>
      <c r="N52" s="36">
        <f>M52*(1+'Q.1.Input'!M51-$H$1)</f>
        <v>168092.1510256051</v>
      </c>
      <c r="O52" s="41">
        <f t="shared" si="1"/>
        <v>134391.63793441217</v>
      </c>
      <c r="P52" s="42" t="str">
        <f t="shared" si="2"/>
        <v>No</v>
      </c>
    </row>
    <row r="53" spans="3:16" x14ac:dyDescent="0.35">
      <c r="C53" s="26">
        <f t="shared" si="3"/>
        <v>48</v>
      </c>
      <c r="D53" s="35">
        <v>100000</v>
      </c>
      <c r="E53" s="36">
        <f>D53*(1+'Q.1.Input'!D52-$H$1)</f>
        <v>104949</v>
      </c>
      <c r="F53" s="36">
        <f>E53*(1+'Q.1.Input'!E52-$H$1)</f>
        <v>101119.41099</v>
      </c>
      <c r="G53" s="36">
        <f>F53*(1+'Q.1.Input'!F52-$H$1)</f>
        <v>106947.93383946361</v>
      </c>
      <c r="H53" s="36">
        <f>G53*(1+'Q.1.Input'!G52-$H$1)</f>
        <v>109229.13326825938</v>
      </c>
      <c r="I53" s="36">
        <f>H53*(1+'Q.1.Input'!H52-$H$1)</f>
        <v>122844.5447301479</v>
      </c>
      <c r="J53" s="36">
        <f>I53*(1+'Q.1.Input'!I52-$H$1)</f>
        <v>140148.42730083654</v>
      </c>
      <c r="K53" s="36">
        <f>J53*(1+'Q.1.Input'!J52-$H$1)</f>
        <v>160548.43237874634</v>
      </c>
      <c r="L53" s="36">
        <f>K53*(1+'Q.1.Input'!K52-$H$1)</f>
        <v>165519.01184519235</v>
      </c>
      <c r="M53" s="36">
        <f>L53*(1+'Q.1.Input'!L52-$H$1)</f>
        <v>169733.12588677095</v>
      </c>
      <c r="N53" s="36">
        <f>M53*(1+'Q.1.Input'!M52-$H$1)</f>
        <v>172919.01665966565</v>
      </c>
      <c r="O53" s="41">
        <f t="shared" si="1"/>
        <v>134391.63793441217</v>
      </c>
      <c r="P53" s="42" t="str">
        <f t="shared" si="2"/>
        <v>No</v>
      </c>
    </row>
    <row r="54" spans="3:16" x14ac:dyDescent="0.35">
      <c r="C54" s="26">
        <f t="shared" si="3"/>
        <v>49</v>
      </c>
      <c r="D54" s="35">
        <v>100000</v>
      </c>
      <c r="E54" s="36">
        <f>D54*(1+'Q.1.Input'!D53-$H$1)</f>
        <v>108281</v>
      </c>
      <c r="F54" s="36">
        <f>E54*(1+'Q.1.Input'!E53-$H$1)</f>
        <v>112746.50843999999</v>
      </c>
      <c r="G54" s="36">
        <f>F54*(1+'Q.1.Input'!F53-$H$1)</f>
        <v>118830.31003542239</v>
      </c>
      <c r="H54" s="36">
        <f>G54*(1+'Q.1.Input'!G53-$H$1)</f>
        <v>130047.89130276626</v>
      </c>
      <c r="I54" s="36">
        <f>H54*(1+'Q.1.Input'!H53-$H$1)</f>
        <v>140304.76848981544</v>
      </c>
      <c r="J54" s="36">
        <f>I54*(1+'Q.1.Input'!I53-$H$1)</f>
        <v>166230.28361136353</v>
      </c>
      <c r="K54" s="36">
        <f>J54*(1+'Q.1.Input'!J53-$H$1)</f>
        <v>183401.87190841738</v>
      </c>
      <c r="L54" s="36">
        <f>K54*(1+'Q.1.Input'!K53-$H$1)</f>
        <v>206525.17991863063</v>
      </c>
      <c r="M54" s="36">
        <f>L54*(1+'Q.1.Input'!L53-$H$1)</f>
        <v>228546.9598533542</v>
      </c>
      <c r="N54" s="36">
        <f>M54*(1+'Q.1.Input'!M53-$H$1)</f>
        <v>251177.67981803336</v>
      </c>
      <c r="O54" s="41">
        <f t="shared" si="1"/>
        <v>134391.63793441217</v>
      </c>
      <c r="P54" s="42" t="str">
        <f t="shared" si="2"/>
        <v>No</v>
      </c>
    </row>
    <row r="55" spans="3:16" x14ac:dyDescent="0.35">
      <c r="C55" s="26">
        <f t="shared" si="3"/>
        <v>50</v>
      </c>
      <c r="D55" s="35">
        <v>100000</v>
      </c>
      <c r="E55" s="36">
        <f>D55*(1+'Q.1.Input'!D54-$H$1)</f>
        <v>102181.00000000001</v>
      </c>
      <c r="F55" s="36">
        <f>E55*(1+'Q.1.Input'!E54-$H$1)</f>
        <v>108678.68979000002</v>
      </c>
      <c r="G55" s="36">
        <f>F55*(1+'Q.1.Input'!F54-$H$1)</f>
        <v>115926.47161209511</v>
      </c>
      <c r="H55" s="36">
        <f>G55*(1+'Q.1.Input'!G54-$H$1)</f>
        <v>135855.39134693038</v>
      </c>
      <c r="I55" s="36">
        <f>H55*(1+'Q.1.Input'!H54-$H$1)</f>
        <v>148613.5711483206</v>
      </c>
      <c r="J55" s="36">
        <f>I55*(1+'Q.1.Input'!I54-$H$1)</f>
        <v>155891.17772745385</v>
      </c>
      <c r="K55" s="36">
        <f>J55*(1+'Q.1.Input'!J54-$H$1)</f>
        <v>175279.36350141731</v>
      </c>
      <c r="L55" s="36">
        <f>K55*(1+'Q.1.Input'!K54-$H$1)</f>
        <v>174310.06862125447</v>
      </c>
      <c r="M55" s="36">
        <f>L55*(1+'Q.1.Input'!L54-$H$1)</f>
        <v>187304.884236969</v>
      </c>
      <c r="N55" s="36">
        <f>M55*(1+'Q.1.Input'!M54-$H$1)</f>
        <v>211639.534797036</v>
      </c>
      <c r="O55" s="41">
        <f t="shared" si="1"/>
        <v>134391.63793441217</v>
      </c>
      <c r="P55" s="42" t="str">
        <f t="shared" si="2"/>
        <v>No</v>
      </c>
    </row>
    <row r="56" spans="3:16" x14ac:dyDescent="0.35">
      <c r="C56" s="26">
        <f t="shared" si="3"/>
        <v>51</v>
      </c>
      <c r="D56" s="35">
        <v>100000</v>
      </c>
      <c r="E56" s="36">
        <f>D56*(1+'Q.1.Input'!D55-$H$1)</f>
        <v>111259</v>
      </c>
      <c r="F56" s="36">
        <f>E56*(1+'Q.1.Input'!E55-$H$1)</f>
        <v>115456.80207000001</v>
      </c>
      <c r="G56" s="36">
        <f>F56*(1+'Q.1.Input'!F55-$H$1)</f>
        <v>112436.45212784881</v>
      </c>
      <c r="H56" s="36">
        <f>G56*(1+'Q.1.Input'!G55-$H$1)</f>
        <v>118816.09642158296</v>
      </c>
      <c r="I56" s="36">
        <f>H56*(1+'Q.1.Input'!H55-$H$1)</f>
        <v>119203.43689591733</v>
      </c>
      <c r="J56" s="36">
        <f>I56*(1+'Q.1.Input'!I55-$H$1)</f>
        <v>136951.63661535046</v>
      </c>
      <c r="K56" s="36">
        <f>J56*(1+'Q.1.Input'!J55-$H$1)</f>
        <v>129074.1784772355</v>
      </c>
      <c r="L56" s="36">
        <f>K56*(1+'Q.1.Input'!K55-$H$1)</f>
        <v>132655.98692997877</v>
      </c>
      <c r="M56" s="36">
        <f>L56*(1+'Q.1.Input'!L55-$H$1)</f>
        <v>130798.80311295907</v>
      </c>
      <c r="N56" s="36">
        <f>M56*(1+'Q.1.Input'!M55-$H$1)</f>
        <v>137115.07731528385</v>
      </c>
      <c r="O56" s="41">
        <f t="shared" si="1"/>
        <v>134391.63793441217</v>
      </c>
      <c r="P56" s="42" t="str">
        <f t="shared" si="2"/>
        <v>No</v>
      </c>
    </row>
    <row r="57" spans="3:16" x14ac:dyDescent="0.35">
      <c r="C57" s="26">
        <f t="shared" si="3"/>
        <v>52</v>
      </c>
      <c r="D57" s="35">
        <v>100000</v>
      </c>
      <c r="E57" s="36">
        <f>D57*(1+'Q.1.Input'!D56-$H$1)</f>
        <v>109115</v>
      </c>
      <c r="F57" s="36">
        <f>E57*(1+'Q.1.Input'!E56-$H$1)</f>
        <v>106689.37355</v>
      </c>
      <c r="G57" s="36">
        <f>F57*(1+'Q.1.Input'!F56-$H$1)</f>
        <v>121646.15682797451</v>
      </c>
      <c r="H57" s="36">
        <f>G57*(1+'Q.1.Input'!G56-$H$1)</f>
        <v>129914.44610757194</v>
      </c>
      <c r="I57" s="36">
        <f>H57*(1+'Q.1.Input'!H56-$H$1)</f>
        <v>137453.38141519434</v>
      </c>
      <c r="J57" s="36">
        <f>I57*(1+'Q.1.Input'!I56-$H$1)</f>
        <v>138779.80654585097</v>
      </c>
      <c r="K57" s="36">
        <f>J57*(1+'Q.1.Input'!J56-$H$1)</f>
        <v>147657.55077058906</v>
      </c>
      <c r="L57" s="36">
        <f>K57*(1+'Q.1.Input'!K56-$H$1)</f>
        <v>159737.41499913094</v>
      </c>
      <c r="M57" s="36">
        <f>L57*(1+'Q.1.Input'!L56-$H$1)</f>
        <v>176757.43656728833</v>
      </c>
      <c r="N57" s="36">
        <f>M57*(1+'Q.1.Input'!M56-$H$1)</f>
        <v>184616.07219706997</v>
      </c>
      <c r="O57" s="41">
        <f t="shared" si="1"/>
        <v>134391.63793441217</v>
      </c>
      <c r="P57" s="42" t="str">
        <f t="shared" si="2"/>
        <v>No</v>
      </c>
    </row>
    <row r="58" spans="3:16" x14ac:dyDescent="0.35">
      <c r="C58" s="26">
        <f t="shared" si="3"/>
        <v>53</v>
      </c>
      <c r="D58" s="35">
        <v>100000</v>
      </c>
      <c r="E58" s="36">
        <f>D58*(1+'Q.1.Input'!D57-$H$1)</f>
        <v>105526.00000000001</v>
      </c>
      <c r="F58" s="36">
        <f>E58*(1+'Q.1.Input'!E57-$H$1)</f>
        <v>115875.99008</v>
      </c>
      <c r="G58" s="36">
        <f>F58*(1+'Q.1.Input'!F57-$H$1)</f>
        <v>115392.7872013664</v>
      </c>
      <c r="H58" s="36">
        <f>G58*(1+'Q.1.Input'!G57-$H$1)</f>
        <v>119921.95409902003</v>
      </c>
      <c r="I58" s="36">
        <f>H58*(1+'Q.1.Input'!H57-$H$1)</f>
        <v>128759.00289657683</v>
      </c>
      <c r="J58" s="36">
        <f>I58*(1+'Q.1.Input'!I57-$H$1)</f>
        <v>137056.23304323223</v>
      </c>
      <c r="K58" s="36">
        <f>J58*(1+'Q.1.Input'!J57-$H$1)</f>
        <v>145045.24086732222</v>
      </c>
      <c r="L58" s="36">
        <f>K58*(1+'Q.1.Input'!K57-$H$1)</f>
        <v>165630.06145121259</v>
      </c>
      <c r="M58" s="36">
        <f>L58*(1+'Q.1.Input'!L57-$H$1)</f>
        <v>190766.07957704863</v>
      </c>
      <c r="N58" s="36">
        <f>M58*(1+'Q.1.Input'!M57-$H$1)</f>
        <v>188314.73545448357</v>
      </c>
      <c r="O58" s="41">
        <f t="shared" si="1"/>
        <v>134391.63793441217</v>
      </c>
      <c r="P58" s="42" t="str">
        <f t="shared" si="2"/>
        <v>No</v>
      </c>
    </row>
    <row r="59" spans="3:16" x14ac:dyDescent="0.35">
      <c r="C59" s="26">
        <f t="shared" si="3"/>
        <v>54</v>
      </c>
      <c r="D59" s="35">
        <v>100000</v>
      </c>
      <c r="E59" s="36">
        <f>D59*(1+'Q.1.Input'!D58-$H$1)</f>
        <v>100334.00000000001</v>
      </c>
      <c r="F59" s="36">
        <f>E59*(1+'Q.1.Input'!E58-$H$1)</f>
        <v>95092.551840000015</v>
      </c>
      <c r="G59" s="36">
        <f>F59*(1+'Q.1.Input'!F58-$H$1)</f>
        <v>103637.56854834242</v>
      </c>
      <c r="H59" s="36">
        <f>G59*(1+'Q.1.Input'!G58-$H$1)</f>
        <v>97614.153064312763</v>
      </c>
      <c r="I59" s="36">
        <f>H59*(1+'Q.1.Input'!H58-$H$1)</f>
        <v>104131.85006441693</v>
      </c>
      <c r="J59" s="36">
        <f>I59*(1+'Q.1.Input'!I58-$H$1)</f>
        <v>113931.69847397921</v>
      </c>
      <c r="K59" s="36">
        <f>J59*(1+'Q.1.Input'!J58-$H$1)</f>
        <v>114808.97255222885</v>
      </c>
      <c r="L59" s="36">
        <f>K59*(1+'Q.1.Input'!K58-$H$1)</f>
        <v>107969.80205729257</v>
      </c>
      <c r="M59" s="36">
        <f>L59*(1+'Q.1.Input'!L58-$H$1)</f>
        <v>116037.30566701348</v>
      </c>
      <c r="N59" s="36">
        <f>M59*(1+'Q.1.Input'!M58-$H$1)</f>
        <v>126925.08605774937</v>
      </c>
      <c r="O59" s="41">
        <f t="shared" si="1"/>
        <v>134391.63793441217</v>
      </c>
      <c r="P59" s="42" t="str">
        <f t="shared" si="2"/>
        <v>Yes</v>
      </c>
    </row>
    <row r="60" spans="3:16" x14ac:dyDescent="0.35">
      <c r="C60" s="26">
        <f t="shared" si="3"/>
        <v>55</v>
      </c>
      <c r="D60" s="35">
        <v>100000</v>
      </c>
      <c r="E60" s="36">
        <f>D60*(1+'Q.1.Input'!D59-$H$1)</f>
        <v>111197.00000000001</v>
      </c>
      <c r="F60" s="36">
        <f>E60*(1+'Q.1.Input'!E59-$H$1)</f>
        <v>106593.44420000001</v>
      </c>
      <c r="G60" s="36">
        <f>F60*(1+'Q.1.Input'!F59-$H$1)</f>
        <v>105106.46565341001</v>
      </c>
      <c r="H60" s="36">
        <f>G60*(1+'Q.1.Input'!G59-$H$1)</f>
        <v>120051.55400466837</v>
      </c>
      <c r="I60" s="36">
        <f>H60*(1+'Q.1.Input'!H59-$H$1)</f>
        <v>125510.29816526065</v>
      </c>
      <c r="J60" s="36">
        <f>I60*(1+'Q.1.Input'!I59-$H$1)</f>
        <v>122398.89787374384</v>
      </c>
      <c r="K60" s="36">
        <f>J60*(1+'Q.1.Input'!J59-$H$1)</f>
        <v>129855.43873221234</v>
      </c>
      <c r="L60" s="36">
        <f>K60*(1+'Q.1.Input'!K59-$H$1)</f>
        <v>123473.04391852411</v>
      </c>
      <c r="M60" s="36">
        <f>L60*(1+'Q.1.Input'!L59-$H$1)</f>
        <v>116931.44205172072</v>
      </c>
      <c r="N60" s="36">
        <f>M60*(1+'Q.1.Input'!M59-$H$1)</f>
        <v>132313.77325362459</v>
      </c>
      <c r="O60" s="41">
        <f t="shared" si="1"/>
        <v>134391.63793441217</v>
      </c>
      <c r="P60" s="42" t="str">
        <f t="shared" si="2"/>
        <v>Yes</v>
      </c>
    </row>
    <row r="61" spans="3:16" x14ac:dyDescent="0.35">
      <c r="C61" s="26">
        <f t="shared" si="3"/>
        <v>56</v>
      </c>
      <c r="D61" s="35">
        <v>100000</v>
      </c>
      <c r="E61" s="36">
        <f>D61*(1+'Q.1.Input'!D60-$H$1)</f>
        <v>106737</v>
      </c>
      <c r="F61" s="36">
        <f>E61*(1+'Q.1.Input'!E60-$H$1)</f>
        <v>120095.13555000001</v>
      </c>
      <c r="G61" s="36">
        <f>F61*(1+'Q.1.Input'!F60-$H$1)</f>
        <v>123331.69945307251</v>
      </c>
      <c r="H61" s="36">
        <f>G61*(1+'Q.1.Input'!G60-$H$1)</f>
        <v>129140.62249731222</v>
      </c>
      <c r="I61" s="36">
        <f>H61*(1+'Q.1.Input'!H60-$H$1)</f>
        <v>140258.33868810581</v>
      </c>
      <c r="J61" s="36">
        <f>I61*(1+'Q.1.Input'!I60-$H$1)</f>
        <v>134110.81570340614</v>
      </c>
      <c r="K61" s="36">
        <f>J61*(1+'Q.1.Input'!J60-$H$1)</f>
        <v>131168.42440687341</v>
      </c>
      <c r="L61" s="36">
        <f>K61*(1+'Q.1.Input'!K60-$H$1)</f>
        <v>133562.24815229885</v>
      </c>
      <c r="M61" s="36">
        <f>L61*(1+'Q.1.Input'!L60-$H$1)</f>
        <v>139123.7801653606</v>
      </c>
      <c r="N61" s="36">
        <f>M61*(1+'Q.1.Input'!M60-$H$1)</f>
        <v>146316.47959990974</v>
      </c>
      <c r="O61" s="41">
        <f t="shared" si="1"/>
        <v>134391.63793441217</v>
      </c>
      <c r="P61" s="42" t="str">
        <f t="shared" si="2"/>
        <v>No</v>
      </c>
    </row>
    <row r="62" spans="3:16" x14ac:dyDescent="0.35">
      <c r="C62" s="26">
        <f t="shared" si="3"/>
        <v>57</v>
      </c>
      <c r="D62" s="35">
        <v>100000</v>
      </c>
      <c r="E62" s="36">
        <f>D62*(1+'Q.1.Input'!D61-$H$1)</f>
        <v>110623</v>
      </c>
      <c r="F62" s="36">
        <f>E62*(1+'Q.1.Input'!E61-$H$1)</f>
        <v>121280.41982000001</v>
      </c>
      <c r="G62" s="36">
        <f>F62*(1+'Q.1.Input'!F61-$H$1)</f>
        <v>115617.83701860422</v>
      </c>
      <c r="H62" s="36">
        <f>G62*(1+'Q.1.Input'!G61-$H$1)</f>
        <v>121394.10415605368</v>
      </c>
      <c r="I62" s="36">
        <f>H62*(1+'Q.1.Input'!H61-$H$1)</f>
        <v>115079.18285785578</v>
      </c>
      <c r="J62" s="36">
        <f>I62*(1+'Q.1.Input'!I61-$H$1)</f>
        <v>140977.75296001622</v>
      </c>
      <c r="K62" s="36">
        <f>J62*(1+'Q.1.Input'!J61-$H$1)</f>
        <v>158771.96493862948</v>
      </c>
      <c r="L62" s="36">
        <f>K62*(1+'Q.1.Input'!K61-$H$1)</f>
        <v>155769.58708164</v>
      </c>
      <c r="M62" s="36">
        <f>L62*(1+'Q.1.Input'!L61-$H$1)</f>
        <v>156655.91603213453</v>
      </c>
      <c r="N62" s="36">
        <f>M62*(1+'Q.1.Input'!M61-$H$1)</f>
        <v>148429.91388128715</v>
      </c>
      <c r="O62" s="41">
        <f t="shared" si="1"/>
        <v>134391.63793441217</v>
      </c>
      <c r="P62" s="42" t="str">
        <f t="shared" si="2"/>
        <v>No</v>
      </c>
    </row>
    <row r="63" spans="3:16" x14ac:dyDescent="0.35">
      <c r="C63" s="26">
        <f t="shared" si="3"/>
        <v>58</v>
      </c>
      <c r="D63" s="35">
        <v>100000</v>
      </c>
      <c r="E63" s="36">
        <f>D63*(1+'Q.1.Input'!D62-$H$1)</f>
        <v>98016</v>
      </c>
      <c r="F63" s="36">
        <f>E63*(1+'Q.1.Input'!E62-$H$1)</f>
        <v>105544.60896</v>
      </c>
      <c r="G63" s="36">
        <f>F63*(1+'Q.1.Input'!F62-$H$1)</f>
        <v>102739.23325384321</v>
      </c>
      <c r="H63" s="36">
        <f>G63*(1+'Q.1.Input'!G62-$H$1)</f>
        <v>110608.03112875506</v>
      </c>
      <c r="I63" s="36">
        <f>H63*(1+'Q.1.Input'!H62-$H$1)</f>
        <v>126551.07273565383</v>
      </c>
      <c r="J63" s="36">
        <f>I63*(1+'Q.1.Input'!I62-$H$1)</f>
        <v>139201.1179663098</v>
      </c>
      <c r="K63" s="36">
        <f>J63*(1+'Q.1.Input'!J62-$H$1)</f>
        <v>147184.30208167766</v>
      </c>
      <c r="L63" s="36">
        <f>K63*(1+'Q.1.Input'!K62-$H$1)</f>
        <v>140811.22180154102</v>
      </c>
      <c r="M63" s="36">
        <f>L63*(1+'Q.1.Input'!L62-$H$1)</f>
        <v>133034.21802144192</v>
      </c>
      <c r="N63" s="36">
        <f>M63*(1+'Q.1.Input'!M62-$H$1)</f>
        <v>129345.17915570734</v>
      </c>
      <c r="O63" s="41">
        <f t="shared" si="1"/>
        <v>134391.63793441217</v>
      </c>
      <c r="P63" s="42" t="str">
        <f t="shared" si="2"/>
        <v>Yes</v>
      </c>
    </row>
    <row r="64" spans="3:16" x14ac:dyDescent="0.35">
      <c r="C64" s="26">
        <f t="shared" si="3"/>
        <v>59</v>
      </c>
      <c r="D64" s="35">
        <v>100000</v>
      </c>
      <c r="E64" s="36">
        <f>D64*(1+'Q.1.Input'!D63-$H$1)</f>
        <v>100255</v>
      </c>
      <c r="F64" s="36">
        <f>E64*(1+'Q.1.Input'!E63-$H$1)</f>
        <v>103544.36655000001</v>
      </c>
      <c r="G64" s="36">
        <f>F64*(1+'Q.1.Input'!F63-$H$1)</f>
        <v>107028.63448440751</v>
      </c>
      <c r="H64" s="36">
        <f>G64*(1+'Q.1.Input'!G63-$H$1)</f>
        <v>100719.29648155169</v>
      </c>
      <c r="I64" s="36">
        <f>H64*(1+'Q.1.Input'!H63-$H$1)</f>
        <v>104756.12588453229</v>
      </c>
      <c r="J64" s="36">
        <f>I64*(1+'Q.1.Input'!I63-$H$1)</f>
        <v>108898.1831020067</v>
      </c>
      <c r="K64" s="36">
        <f>J64*(1+'Q.1.Input'!J63-$H$1)</f>
        <v>110755.98610572694</v>
      </c>
      <c r="L64" s="36">
        <f>K64*(1+'Q.1.Input'!K63-$H$1)</f>
        <v>116291.57029129119</v>
      </c>
      <c r="M64" s="36">
        <f>L64*(1+'Q.1.Input'!L63-$H$1)</f>
        <v>114213.43993018582</v>
      </c>
      <c r="N64" s="36">
        <f>M64*(1+'Q.1.Input'!M63-$H$1)</f>
        <v>120976.01770845213</v>
      </c>
      <c r="O64" s="41">
        <f t="shared" si="1"/>
        <v>134391.63793441217</v>
      </c>
      <c r="P64" s="42" t="str">
        <f t="shared" si="2"/>
        <v>Yes</v>
      </c>
    </row>
    <row r="65" spans="3:16" x14ac:dyDescent="0.35">
      <c r="C65" s="26">
        <f t="shared" si="3"/>
        <v>60</v>
      </c>
      <c r="D65" s="35">
        <v>100000</v>
      </c>
      <c r="E65" s="36">
        <f>D65*(1+'Q.1.Input'!D64-$H$1)</f>
        <v>103918</v>
      </c>
      <c r="F65" s="36">
        <f>E65*(1+'Q.1.Input'!E64-$H$1)</f>
        <v>114299.40820000001</v>
      </c>
      <c r="G65" s="36">
        <f>F65*(1+'Q.1.Input'!F64-$H$1)</f>
        <v>115510.98192691999</v>
      </c>
      <c r="H65" s="36">
        <f>G65*(1+'Q.1.Input'!G64-$H$1)</f>
        <v>121834.0530775996</v>
      </c>
      <c r="I65" s="36">
        <f>H65*(1+'Q.1.Input'!H64-$H$1)</f>
        <v>144980.08648128196</v>
      </c>
      <c r="J65" s="36">
        <f>I65*(1+'Q.1.Input'!I64-$H$1)</f>
        <v>150874.9767976109</v>
      </c>
      <c r="K65" s="36">
        <f>J65*(1+'Q.1.Input'!J64-$H$1)</f>
        <v>156661.03215779929</v>
      </c>
      <c r="L65" s="36">
        <f>K65*(1+'Q.1.Input'!K64-$H$1)</f>
        <v>153722.07119451897</v>
      </c>
      <c r="M65" s="36">
        <f>L65*(1+'Q.1.Input'!L64-$H$1)</f>
        <v>150403.2116774293</v>
      </c>
      <c r="N65" s="36">
        <f>M65*(1+'Q.1.Input'!M64-$H$1)</f>
        <v>161388.66225834872</v>
      </c>
      <c r="O65" s="41">
        <f t="shared" si="1"/>
        <v>134391.63793441217</v>
      </c>
      <c r="P65" s="42" t="str">
        <f t="shared" si="2"/>
        <v>No</v>
      </c>
    </row>
    <row r="66" spans="3:16" x14ac:dyDescent="0.35">
      <c r="C66" s="26">
        <f t="shared" si="3"/>
        <v>61</v>
      </c>
      <c r="D66" s="35">
        <v>100000</v>
      </c>
      <c r="E66" s="36">
        <f>D66*(1+'Q.1.Input'!D65-$H$1)</f>
        <v>102861</v>
      </c>
      <c r="F66" s="36">
        <f>E66*(1+'Q.1.Input'!E65-$H$1)</f>
        <v>107634.77901000001</v>
      </c>
      <c r="G66" s="36">
        <f>F66*(1+'Q.1.Input'!F65-$H$1)</f>
        <v>123710.03325514353</v>
      </c>
      <c r="H66" s="36">
        <f>G66*(1+'Q.1.Input'!G65-$H$1)</f>
        <v>134532.18696430349</v>
      </c>
      <c r="I66" s="36">
        <f>H66*(1+'Q.1.Input'!H65-$H$1)</f>
        <v>140549.81168721677</v>
      </c>
      <c r="J66" s="36">
        <f>I66*(1+'Q.1.Input'!I65-$H$1)</f>
        <v>154357.42518736896</v>
      </c>
      <c r="K66" s="36">
        <f>J66*(1+'Q.1.Input'!J65-$H$1)</f>
        <v>152460.37243181621</v>
      </c>
      <c r="L66" s="36">
        <f>K66*(1+'Q.1.Input'!K65-$H$1)</f>
        <v>151455.65857749057</v>
      </c>
      <c r="M66" s="36">
        <f>L66*(1+'Q.1.Input'!L65-$H$1)</f>
        <v>164844.33879574074</v>
      </c>
      <c r="N66" s="36">
        <f>M66*(1+'Q.1.Input'!M65-$H$1)</f>
        <v>163349.20064286338</v>
      </c>
      <c r="O66" s="41">
        <f t="shared" si="1"/>
        <v>134391.63793441217</v>
      </c>
      <c r="P66" s="42" t="str">
        <f t="shared" si="2"/>
        <v>No</v>
      </c>
    </row>
    <row r="67" spans="3:16" x14ac:dyDescent="0.35">
      <c r="C67" s="26">
        <f t="shared" si="3"/>
        <v>62</v>
      </c>
      <c r="D67" s="35">
        <v>100000</v>
      </c>
      <c r="E67" s="36">
        <f>D67*(1+'Q.1.Input'!D66-$H$1)</f>
        <v>99570</v>
      </c>
      <c r="F67" s="36">
        <f>E67*(1+'Q.1.Input'!E66-$H$1)</f>
        <v>125059.92</v>
      </c>
      <c r="G67" s="36">
        <f>F67*(1+'Q.1.Input'!F66-$H$1)</f>
        <v>141235.17005280001</v>
      </c>
      <c r="H67" s="36">
        <f>G67*(1+'Q.1.Input'!G66-$H$1)</f>
        <v>135458.65159764051</v>
      </c>
      <c r="I67" s="36">
        <f>H67*(1+'Q.1.Input'!H66-$H$1)</f>
        <v>138562.00930574245</v>
      </c>
      <c r="J67" s="36">
        <f>I67*(1+'Q.1.Input'!I66-$H$1)</f>
        <v>138408.20547541309</v>
      </c>
      <c r="K67" s="36">
        <f>J67*(1+'Q.1.Input'!J66-$H$1)</f>
        <v>144974.29074316667</v>
      </c>
      <c r="L67" s="36">
        <f>K67*(1+'Q.1.Input'!K66-$H$1)</f>
        <v>144553.8653000115</v>
      </c>
      <c r="M67" s="36">
        <f>L67*(1+'Q.1.Input'!L66-$H$1)</f>
        <v>153260.34460703121</v>
      </c>
      <c r="N67" s="36">
        <f>M67*(1+'Q.1.Input'!M66-$H$1)</f>
        <v>163665.18940240255</v>
      </c>
      <c r="O67" s="41">
        <f t="shared" si="1"/>
        <v>134391.63793441217</v>
      </c>
      <c r="P67" s="42" t="str">
        <f t="shared" si="2"/>
        <v>No</v>
      </c>
    </row>
    <row r="68" spans="3:16" x14ac:dyDescent="0.35">
      <c r="C68" s="26">
        <f t="shared" si="3"/>
        <v>63</v>
      </c>
      <c r="D68" s="35">
        <v>100000</v>
      </c>
      <c r="E68" s="36">
        <f>D68*(1+'Q.1.Input'!D67-$H$1)</f>
        <v>94751.000000000015</v>
      </c>
      <c r="F68" s="36">
        <f>E68*(1+'Q.1.Input'!E67-$H$1)</f>
        <v>90201.056980000023</v>
      </c>
      <c r="G68" s="36">
        <f>F68*(1+'Q.1.Input'!F67-$H$1)</f>
        <v>95980.238700708636</v>
      </c>
      <c r="H68" s="36">
        <f>G68*(1+'Q.1.Input'!G67-$H$1)</f>
        <v>94898.541410551654</v>
      </c>
      <c r="I68" s="36">
        <f>H68*(1+'Q.1.Input'!H67-$H$1)</f>
        <v>100873.35357776</v>
      </c>
      <c r="J68" s="36">
        <f>I68*(1+'Q.1.Input'!I67-$H$1)</f>
        <v>98585.545918616423</v>
      </c>
      <c r="K68" s="36">
        <f>J68*(1+'Q.1.Input'!J67-$H$1)</f>
        <v>105440.19892633783</v>
      </c>
      <c r="L68" s="36">
        <f>K68*(1+'Q.1.Input'!K67-$H$1)</f>
        <v>113969.25661748931</v>
      </c>
      <c r="M68" s="36">
        <f>L68*(1+'Q.1.Input'!L67-$H$1)</f>
        <v>126893.3703179126</v>
      </c>
      <c r="N68" s="36">
        <f>M68*(1+'Q.1.Input'!M67-$H$1)</f>
        <v>119517.05870133234</v>
      </c>
      <c r="O68" s="41">
        <f t="shared" si="1"/>
        <v>134391.63793441217</v>
      </c>
      <c r="P68" s="42" t="str">
        <f t="shared" si="2"/>
        <v>Yes</v>
      </c>
    </row>
    <row r="69" spans="3:16" x14ac:dyDescent="0.35">
      <c r="C69" s="26">
        <f t="shared" si="3"/>
        <v>64</v>
      </c>
      <c r="D69" s="35">
        <v>100000</v>
      </c>
      <c r="E69" s="36">
        <f>D69*(1+'Q.1.Input'!D68-$H$1)</f>
        <v>94822</v>
      </c>
      <c r="F69" s="36">
        <f>E69*(1+'Q.1.Input'!E68-$H$1)</f>
        <v>100797.68244</v>
      </c>
      <c r="G69" s="36">
        <f>F69*(1+'Q.1.Input'!F68-$H$1)</f>
        <v>106120.80804965641</v>
      </c>
      <c r="H69" s="36">
        <f>G69*(1+'Q.1.Input'!G68-$H$1)</f>
        <v>110769.96065031187</v>
      </c>
      <c r="I69" s="36">
        <f>H69*(1+'Q.1.Input'!H68-$H$1)</f>
        <v>127785.33430580627</v>
      </c>
      <c r="J69" s="36">
        <f>I69*(1+'Q.1.Input'!I68-$H$1)</f>
        <v>137122.60868353152</v>
      </c>
      <c r="K69" s="36">
        <f>J69*(1+'Q.1.Input'!J68-$H$1)</f>
        <v>145690.02927407858</v>
      </c>
      <c r="L69" s="36">
        <f>K69*(1+'Q.1.Input'!K68-$H$1)</f>
        <v>159718.52219287961</v>
      </c>
      <c r="M69" s="36">
        <f>L69*(1+'Q.1.Input'!L68-$H$1)</f>
        <v>168614.84387902301</v>
      </c>
      <c r="N69" s="36">
        <f>M69*(1+'Q.1.Input'!M68-$H$1)</f>
        <v>180947.33356033475</v>
      </c>
      <c r="O69" s="41">
        <f t="shared" si="1"/>
        <v>134391.63793441217</v>
      </c>
      <c r="P69" s="42" t="str">
        <f t="shared" si="2"/>
        <v>No</v>
      </c>
    </row>
    <row r="70" spans="3:16" x14ac:dyDescent="0.35">
      <c r="C70" s="26">
        <f t="shared" si="3"/>
        <v>65</v>
      </c>
      <c r="D70" s="35">
        <v>100000</v>
      </c>
      <c r="E70" s="36">
        <f>D70*(1+'Q.1.Input'!D69-$H$1)</f>
        <v>106751</v>
      </c>
      <c r="F70" s="36">
        <f>E70*(1+'Q.1.Input'!E69-$H$1)</f>
        <v>120844.26702</v>
      </c>
      <c r="G70" s="36">
        <f>F70*(1+'Q.1.Input'!F69-$H$1)</f>
        <v>136326.83451060241</v>
      </c>
      <c r="H70" s="36">
        <f>G70*(1+'Q.1.Input'!G69-$H$1)</f>
        <v>133286.74610101598</v>
      </c>
      <c r="I70" s="36">
        <f>H70*(1+'Q.1.Input'!H69-$H$1)</f>
        <v>134462.33520162693</v>
      </c>
      <c r="J70" s="36">
        <f>I70*(1+'Q.1.Input'!I69-$H$1)</f>
        <v>145020.31776165869</v>
      </c>
      <c r="K70" s="36">
        <f>J70*(1+'Q.1.Input'!J69-$H$1)</f>
        <v>151469.37129251965</v>
      </c>
      <c r="L70" s="36">
        <f>K70*(1+'Q.1.Input'!K69-$H$1)</f>
        <v>173173.41750502479</v>
      </c>
      <c r="M70" s="36">
        <f>L70*(1+'Q.1.Input'!L69-$H$1)</f>
        <v>182890.17796123173</v>
      </c>
      <c r="N70" s="36">
        <f>M70*(1+'Q.1.Input'!M69-$H$1)</f>
        <v>191992.62211836225</v>
      </c>
      <c r="O70" s="41">
        <f t="shared" si="1"/>
        <v>134391.63793441217</v>
      </c>
      <c r="P70" s="42" t="str">
        <f t="shared" si="2"/>
        <v>No</v>
      </c>
    </row>
    <row r="71" spans="3:16" x14ac:dyDescent="0.35">
      <c r="C71" s="26">
        <f t="shared" si="3"/>
        <v>66</v>
      </c>
      <c r="D71" s="35">
        <v>100000</v>
      </c>
      <c r="E71" s="36">
        <f>D71*(1+'Q.1.Input'!D70-$H$1)</f>
        <v>108548</v>
      </c>
      <c r="F71" s="36">
        <f>E71*(1+'Q.1.Input'!E70-$H$1)</f>
        <v>118919.7614</v>
      </c>
      <c r="G71" s="36">
        <f>F71*(1+'Q.1.Input'!F70-$H$1)</f>
        <v>132438.55987595199</v>
      </c>
      <c r="H71" s="36">
        <f>G71*(1+'Q.1.Input'!G70-$H$1)</f>
        <v>138762.50111002871</v>
      </c>
      <c r="I71" s="36">
        <f>H71*(1+'Q.1.Input'!H70-$H$1)</f>
        <v>136943.32472047623</v>
      </c>
      <c r="J71" s="36">
        <f>I71*(1+'Q.1.Input'!I70-$H$1)</f>
        <v>146017.18941645499</v>
      </c>
      <c r="K71" s="36">
        <f>J71*(1+'Q.1.Input'!J70-$H$1)</f>
        <v>137723.41305760035</v>
      </c>
      <c r="L71" s="36">
        <f>K71*(1+'Q.1.Input'!K70-$H$1)</f>
        <v>138467.11948811141</v>
      </c>
      <c r="M71" s="36">
        <f>L71*(1+'Q.1.Input'!L70-$H$1)</f>
        <v>144357.51075113568</v>
      </c>
      <c r="N71" s="36">
        <f>M71*(1+'Q.1.Input'!M70-$H$1)</f>
        <v>143485.59138619882</v>
      </c>
      <c r="O71" s="41">
        <f t="shared" ref="O71:O105" si="4">D71*(1+$B$1)^10</f>
        <v>134391.63793441217</v>
      </c>
      <c r="P71" s="42" t="str">
        <f t="shared" ref="P71:P105" si="5">IF(N71&lt;O71,"Yes","No")</f>
        <v>No</v>
      </c>
    </row>
    <row r="72" spans="3:16" x14ac:dyDescent="0.35">
      <c r="C72" s="26">
        <f t="shared" ref="C72:C105" si="6">C71+1</f>
        <v>67</v>
      </c>
      <c r="D72" s="35">
        <v>100000</v>
      </c>
      <c r="E72" s="36">
        <f>D72*(1+'Q.1.Input'!D71-$H$1)</f>
        <v>106373</v>
      </c>
      <c r="F72" s="36">
        <f>E72*(1+'Q.1.Input'!E71-$H$1)</f>
        <v>111043.83843000002</v>
      </c>
      <c r="G72" s="36">
        <f>F72*(1+'Q.1.Input'!F71-$H$1)</f>
        <v>124335.78589007101</v>
      </c>
      <c r="H72" s="36">
        <f>G72*(1+'Q.1.Input'!G71-$H$1)</f>
        <v>135511.08632587059</v>
      </c>
      <c r="I72" s="36">
        <f>H72*(1+'Q.1.Input'!H71-$H$1)</f>
        <v>146604.02385250636</v>
      </c>
      <c r="J72" s="36">
        <f>I72*(1+'Q.1.Input'!I71-$H$1)</f>
        <v>152990.09513152155</v>
      </c>
      <c r="K72" s="36">
        <f>J72*(1+'Q.1.Input'!J71-$H$1)</f>
        <v>145490.52066817437</v>
      </c>
      <c r="L72" s="36">
        <f>K72*(1+'Q.1.Input'!K71-$H$1)</f>
        <v>152383.86153743247</v>
      </c>
      <c r="M72" s="36">
        <f>L72*(1+'Q.1.Input'!L71-$H$1)</f>
        <v>150152.96180452447</v>
      </c>
      <c r="N72" s="36">
        <f>M72*(1+'Q.1.Input'!M71-$H$1)</f>
        <v>145992.2232329211</v>
      </c>
      <c r="O72" s="41">
        <f t="shared" si="4"/>
        <v>134391.63793441217</v>
      </c>
      <c r="P72" s="42" t="str">
        <f t="shared" si="5"/>
        <v>No</v>
      </c>
    </row>
    <row r="73" spans="3:16" x14ac:dyDescent="0.35">
      <c r="C73" s="26">
        <f t="shared" si="6"/>
        <v>68</v>
      </c>
      <c r="D73" s="35">
        <v>100000</v>
      </c>
      <c r="E73" s="36">
        <f>D73*(1+'Q.1.Input'!D72-$H$1)</f>
        <v>103833</v>
      </c>
      <c r="F73" s="36">
        <f>E73*(1+'Q.1.Input'!E72-$H$1)</f>
        <v>113444.82081</v>
      </c>
      <c r="G73" s="36">
        <f>F73*(1+'Q.1.Input'!F72-$H$1)</f>
        <v>121527.76429271251</v>
      </c>
      <c r="H73" s="36">
        <f>G73*(1+'Q.1.Input'!G72-$H$1)</f>
        <v>129755.19393532917</v>
      </c>
      <c r="I73" s="36">
        <f>H73*(1+'Q.1.Input'!H72-$H$1)</f>
        <v>139507.59431150852</v>
      </c>
      <c r="J73" s="36">
        <f>I73*(1+'Q.1.Input'!I72-$H$1)</f>
        <v>143222.68154802397</v>
      </c>
      <c r="K73" s="36">
        <f>J73*(1+'Q.1.Input'!J72-$H$1)</f>
        <v>149069.03140881434</v>
      </c>
      <c r="L73" s="36">
        <f>K73*(1+'Q.1.Input'!K72-$H$1)</f>
        <v>148523.43875385806</v>
      </c>
      <c r="M73" s="36">
        <f>L73*(1+'Q.1.Input'!L72-$H$1)</f>
        <v>145094.03255303149</v>
      </c>
      <c r="N73" s="36">
        <f>M73*(1+'Q.1.Input'!M72-$H$1)</f>
        <v>152519.94513909565</v>
      </c>
      <c r="O73" s="41">
        <f t="shared" si="4"/>
        <v>134391.63793441217</v>
      </c>
      <c r="P73" s="42" t="str">
        <f t="shared" si="5"/>
        <v>No</v>
      </c>
    </row>
    <row r="74" spans="3:16" x14ac:dyDescent="0.35">
      <c r="C74" s="26">
        <f t="shared" si="6"/>
        <v>69</v>
      </c>
      <c r="D74" s="35">
        <v>100000</v>
      </c>
      <c r="E74" s="36">
        <f>D74*(1+'Q.1.Input'!D73-$H$1)</f>
        <v>107476</v>
      </c>
      <c r="F74" s="36">
        <f>E74*(1+'Q.1.Input'!E73-$H$1)</f>
        <v>109408.41848000001</v>
      </c>
      <c r="G74" s="36">
        <f>F74*(1+'Q.1.Input'!F73-$H$1)</f>
        <v>110555.01870567042</v>
      </c>
      <c r="H74" s="36">
        <f>G74*(1+'Q.1.Input'!G73-$H$1)</f>
        <v>111716.95195226702</v>
      </c>
      <c r="I74" s="36">
        <f>H74*(1+'Q.1.Input'!H73-$H$1)</f>
        <v>124515.24596791873</v>
      </c>
      <c r="J74" s="36">
        <f>I74*(1+'Q.1.Input'!I73-$H$1)</f>
        <v>139582.83588249658</v>
      </c>
      <c r="K74" s="36">
        <f>J74*(1+'Q.1.Input'!J73-$H$1)</f>
        <v>154550.30337417667</v>
      </c>
      <c r="L74" s="36">
        <f>K74*(1+'Q.1.Input'!K73-$H$1)</f>
        <v>167585.07596075474</v>
      </c>
      <c r="M74" s="36">
        <f>L74*(1+'Q.1.Input'!L73-$H$1)</f>
        <v>176824.04119847115</v>
      </c>
      <c r="N74" s="36">
        <f>M74*(1+'Q.1.Input'!M73-$H$1)</f>
        <v>192877.89589888038</v>
      </c>
      <c r="O74" s="41">
        <f t="shared" si="4"/>
        <v>134391.63793441217</v>
      </c>
      <c r="P74" s="42" t="str">
        <f t="shared" si="5"/>
        <v>No</v>
      </c>
    </row>
    <row r="75" spans="3:16" x14ac:dyDescent="0.35">
      <c r="C75" s="26">
        <f t="shared" si="6"/>
        <v>70</v>
      </c>
      <c r="D75" s="35">
        <v>100000</v>
      </c>
      <c r="E75" s="36">
        <f>D75*(1+'Q.1.Input'!D74-$H$1)</f>
        <v>100682</v>
      </c>
      <c r="F75" s="36">
        <f>E75*(1+'Q.1.Input'!E74-$H$1)</f>
        <v>98942.21504000001</v>
      </c>
      <c r="G75" s="36">
        <f>F75*(1+'Q.1.Input'!F74-$H$1)</f>
        <v>102772.26818419842</v>
      </c>
      <c r="H75" s="36">
        <f>G75*(1+'Q.1.Input'!G74-$H$1)</f>
        <v>107760.83408185942</v>
      </c>
      <c r="I75" s="36">
        <f>H75*(1+'Q.1.Input'!H74-$H$1)</f>
        <v>113352.5437623671</v>
      </c>
      <c r="J75" s="36">
        <f>I75*(1+'Q.1.Input'!I74-$H$1)</f>
        <v>110047.18358625648</v>
      </c>
      <c r="K75" s="36">
        <f>J75*(1+'Q.1.Input'!J74-$H$1)</f>
        <v>122443.99881724826</v>
      </c>
      <c r="L75" s="36">
        <f>K75*(1+'Q.1.Input'!K74-$H$1)</f>
        <v>118088.66577931873</v>
      </c>
      <c r="M75" s="36">
        <f>L75*(1+'Q.1.Input'!L74-$H$1)</f>
        <v>122625.63231856018</v>
      </c>
      <c r="N75" s="36">
        <f>M75*(1+'Q.1.Input'!M74-$H$1)</f>
        <v>121663.02110485949</v>
      </c>
      <c r="O75" s="41">
        <f t="shared" si="4"/>
        <v>134391.63793441217</v>
      </c>
      <c r="P75" s="42" t="str">
        <f t="shared" si="5"/>
        <v>Yes</v>
      </c>
    </row>
    <row r="76" spans="3:16" x14ac:dyDescent="0.35">
      <c r="C76" s="26">
        <f t="shared" si="6"/>
        <v>71</v>
      </c>
      <c r="D76" s="35">
        <v>100000</v>
      </c>
      <c r="E76" s="36">
        <f>D76*(1+'Q.1.Input'!D75-$H$1)</f>
        <v>102066.00000000001</v>
      </c>
      <c r="F76" s="36">
        <f>E76*(1+'Q.1.Input'!E75-$H$1)</f>
        <v>117307.51578000002</v>
      </c>
      <c r="G76" s="36">
        <f>F76*(1+'Q.1.Input'!F75-$H$1)</f>
        <v>120654.29920520341</v>
      </c>
      <c r="H76" s="36">
        <f>G76*(1+'Q.1.Input'!G75-$H$1)</f>
        <v>152326.0527465693</v>
      </c>
      <c r="I76" s="36">
        <f>H76*(1+'Q.1.Input'!H75-$H$1)</f>
        <v>152169.15691224035</v>
      </c>
      <c r="J76" s="36">
        <f>I76*(1+'Q.1.Input'!I75-$H$1)</f>
        <v>156399.45947440065</v>
      </c>
      <c r="K76" s="36">
        <f>J76*(1+'Q.1.Input'!J75-$H$1)</f>
        <v>149056.50485207755</v>
      </c>
      <c r="L76" s="36">
        <f>K76*(1+'Q.1.Input'!K75-$H$1)</f>
        <v>149692.9761277959</v>
      </c>
      <c r="M76" s="36">
        <f>L76*(1+'Q.1.Input'!L75-$H$1)</f>
        <v>153225.73036441189</v>
      </c>
      <c r="N76" s="36">
        <f>M76*(1+'Q.1.Input'!M75-$H$1)</f>
        <v>160905.40397027621</v>
      </c>
      <c r="O76" s="41">
        <f t="shared" si="4"/>
        <v>134391.63793441217</v>
      </c>
      <c r="P76" s="42" t="str">
        <f t="shared" si="5"/>
        <v>No</v>
      </c>
    </row>
    <row r="77" spans="3:16" x14ac:dyDescent="0.35">
      <c r="C77" s="26">
        <f t="shared" si="6"/>
        <v>72</v>
      </c>
      <c r="D77" s="35">
        <v>100000</v>
      </c>
      <c r="E77" s="36">
        <f>D77*(1+'Q.1.Input'!D76-$H$1)</f>
        <v>95265</v>
      </c>
      <c r="F77" s="36">
        <f>E77*(1+'Q.1.Input'!E76-$H$1)</f>
        <v>99908.216100000005</v>
      </c>
      <c r="G77" s="36">
        <f>F77*(1+'Q.1.Input'!F76-$H$1)</f>
        <v>99631.470341403008</v>
      </c>
      <c r="H77" s="36">
        <f>G77*(1+'Q.1.Input'!G76-$H$1)</f>
        <v>94688.753097766006</v>
      </c>
      <c r="I77" s="36">
        <f>H77*(1+'Q.1.Input'!H76-$H$1)</f>
        <v>105753.13389723998</v>
      </c>
      <c r="J77" s="36">
        <f>I77*(1+'Q.1.Input'!I76-$H$1)</f>
        <v>113995.53315319087</v>
      </c>
      <c r="K77" s="36">
        <f>J77*(1+'Q.1.Input'!J76-$H$1)</f>
        <v>128483.22546162989</v>
      </c>
      <c r="L77" s="36">
        <f>K77*(1+'Q.1.Input'!K76-$H$1)</f>
        <v>135204.18298552776</v>
      </c>
      <c r="M77" s="36">
        <f>L77*(1+'Q.1.Input'!L76-$H$1)</f>
        <v>151227.23071114268</v>
      </c>
      <c r="N77" s="36">
        <f>M77*(1+'Q.1.Input'!M76-$H$1)</f>
        <v>150679.78813596835</v>
      </c>
      <c r="O77" s="41">
        <f t="shared" si="4"/>
        <v>134391.63793441217</v>
      </c>
      <c r="P77" s="42" t="str">
        <f t="shared" si="5"/>
        <v>No</v>
      </c>
    </row>
    <row r="78" spans="3:16" x14ac:dyDescent="0.35">
      <c r="C78" s="26">
        <f t="shared" si="6"/>
        <v>73</v>
      </c>
      <c r="D78" s="35">
        <v>100000</v>
      </c>
      <c r="E78" s="36">
        <f>D78*(1+'Q.1.Input'!D77-$H$1)</f>
        <v>111153.00000000001</v>
      </c>
      <c r="F78" s="36">
        <f>E78*(1+'Q.1.Input'!E77-$H$1)</f>
        <v>110723.94942000002</v>
      </c>
      <c r="G78" s="36">
        <f>F78*(1+'Q.1.Input'!F77-$H$1)</f>
        <v>124133.72693425622</v>
      </c>
      <c r="H78" s="36">
        <f>G78*(1+'Q.1.Input'!G77-$H$1)</f>
        <v>138307.31587560958</v>
      </c>
      <c r="I78" s="36">
        <f>H78*(1+'Q.1.Input'!H77-$H$1)</f>
        <v>132711.40187528243</v>
      </c>
      <c r="J78" s="36">
        <f>I78*(1+'Q.1.Input'!I77-$H$1)</f>
        <v>137903.0719166435</v>
      </c>
      <c r="K78" s="36">
        <f>J78*(1+'Q.1.Input'!J77-$H$1)</f>
        <v>161440.3682313762</v>
      </c>
      <c r="L78" s="36">
        <f>K78*(1+'Q.1.Input'!K77-$H$1)</f>
        <v>171614.34023731755</v>
      </c>
      <c r="M78" s="36">
        <f>L78*(1+'Q.1.Input'!L77-$H$1)</f>
        <v>161344.93811751646</v>
      </c>
      <c r="N78" s="36">
        <f>M78*(1+'Q.1.Input'!M77-$H$1)</f>
        <v>156488.45548017923</v>
      </c>
      <c r="O78" s="41">
        <f t="shared" si="4"/>
        <v>134391.63793441217</v>
      </c>
      <c r="P78" s="42" t="str">
        <f t="shared" si="5"/>
        <v>No</v>
      </c>
    </row>
    <row r="79" spans="3:16" x14ac:dyDescent="0.35">
      <c r="C79" s="26">
        <f t="shared" si="6"/>
        <v>74</v>
      </c>
      <c r="D79" s="35">
        <v>100000</v>
      </c>
      <c r="E79" s="36">
        <f>D79*(1+'Q.1.Input'!D78-$H$1)</f>
        <v>95959</v>
      </c>
      <c r="F79" s="36">
        <f>E79*(1+'Q.1.Input'!E78-$H$1)</f>
        <v>102656.9382</v>
      </c>
      <c r="G79" s="36">
        <f>F79*(1+'Q.1.Input'!F78-$H$1)</f>
        <v>110181.69177006002</v>
      </c>
      <c r="H79" s="36">
        <f>G79*(1+'Q.1.Input'!G78-$H$1)</f>
        <v>113300.93546407043</v>
      </c>
      <c r="I79" s="36">
        <f>H79*(1+'Q.1.Input'!H78-$H$1)</f>
        <v>130185.04086692623</v>
      </c>
      <c r="J79" s="36">
        <f>I79*(1+'Q.1.Input'!I78-$H$1)</f>
        <v>142930.15636779831</v>
      </c>
      <c r="K79" s="36">
        <f>J79*(1+'Q.1.Input'!J78-$H$1)</f>
        <v>158665.33728232922</v>
      </c>
      <c r="L79" s="36">
        <f>K79*(1+'Q.1.Input'!K78-$H$1)</f>
        <v>172600.9138558362</v>
      </c>
      <c r="M79" s="36">
        <f>L79*(1+'Q.1.Input'!L78-$H$1)</f>
        <v>191193.48429638689</v>
      </c>
      <c r="N79" s="36">
        <f>M79*(1+'Q.1.Input'!M78-$H$1)</f>
        <v>183511.33009735806</v>
      </c>
      <c r="O79" s="41">
        <f t="shared" si="4"/>
        <v>134391.63793441217</v>
      </c>
      <c r="P79" s="42" t="str">
        <f t="shared" si="5"/>
        <v>No</v>
      </c>
    </row>
    <row r="80" spans="3:16" x14ac:dyDescent="0.35">
      <c r="C80" s="26">
        <f t="shared" si="6"/>
        <v>75</v>
      </c>
      <c r="D80" s="35">
        <v>100000</v>
      </c>
      <c r="E80" s="36">
        <f>D80*(1+'Q.1.Input'!D79-$H$1)</f>
        <v>105607</v>
      </c>
      <c r="F80" s="36">
        <f>E80*(1+'Q.1.Input'!E79-$H$1)</f>
        <v>121500.85350000001</v>
      </c>
      <c r="G80" s="36">
        <f>F80*(1+'Q.1.Input'!F79-$H$1)</f>
        <v>127055.87252202001</v>
      </c>
      <c r="H80" s="36">
        <f>G80*(1+'Q.1.Input'!G79-$H$1)</f>
        <v>137205.09561907896</v>
      </c>
      <c r="I80" s="36">
        <f>H80*(1+'Q.1.Input'!H79-$H$1)</f>
        <v>134117.9809676497</v>
      </c>
      <c r="J80" s="36">
        <f>I80*(1+'Q.1.Input'!I79-$H$1)</f>
        <v>135587.91403905515</v>
      </c>
      <c r="K80" s="36">
        <f>J80*(1+'Q.1.Input'!J79-$H$1)</f>
        <v>149417.88127103879</v>
      </c>
      <c r="L80" s="36">
        <f>K80*(1+'Q.1.Input'!K79-$H$1)</f>
        <v>148452.64175802789</v>
      </c>
      <c r="M80" s="36">
        <f>L80*(1+'Q.1.Input'!L79-$H$1)</f>
        <v>152618.22288575815</v>
      </c>
      <c r="N80" s="36">
        <f>M80*(1+'Q.1.Input'!M79-$H$1)</f>
        <v>159243.37994122889</v>
      </c>
      <c r="O80" s="41">
        <f t="shared" si="4"/>
        <v>134391.63793441217</v>
      </c>
      <c r="P80" s="42" t="str">
        <f t="shared" si="5"/>
        <v>No</v>
      </c>
    </row>
    <row r="81" spans="3:16" x14ac:dyDescent="0.35">
      <c r="C81" s="26">
        <f t="shared" si="6"/>
        <v>76</v>
      </c>
      <c r="D81" s="35">
        <v>100000</v>
      </c>
      <c r="E81" s="36">
        <f>D81*(1+'Q.1.Input'!D80-$H$1)</f>
        <v>100273.00000000001</v>
      </c>
      <c r="F81" s="36">
        <f>E81*(1+'Q.1.Input'!E80-$H$1)</f>
        <v>104343.08107000003</v>
      </c>
      <c r="G81" s="36">
        <f>F81*(1+'Q.1.Input'!F80-$H$1)</f>
        <v>108092.12797284513</v>
      </c>
      <c r="H81" s="36">
        <f>G81*(1+'Q.1.Input'!G80-$H$1)</f>
        <v>104151.0889869552</v>
      </c>
      <c r="I81" s="36">
        <f>H81*(1+'Q.1.Input'!H80-$H$1)</f>
        <v>107556.82959682864</v>
      </c>
      <c r="J81" s="36">
        <f>I81*(1+'Q.1.Input'!I80-$H$1)</f>
        <v>114516.83204003943</v>
      </c>
      <c r="K81" s="36">
        <f>J81*(1+'Q.1.Input'!J80-$H$1)</f>
        <v>108928.41063648551</v>
      </c>
      <c r="L81" s="36">
        <f>K81*(1+'Q.1.Input'!K80-$H$1)</f>
        <v>103602.90064046773</v>
      </c>
      <c r="M81" s="36">
        <f>L81*(1+'Q.1.Input'!L80-$H$1)</f>
        <v>113329.14095259484</v>
      </c>
      <c r="N81" s="36">
        <f>M81*(1+'Q.1.Input'!M80-$H$1)</f>
        <v>117797.70898035566</v>
      </c>
      <c r="O81" s="41">
        <f t="shared" si="4"/>
        <v>134391.63793441217</v>
      </c>
      <c r="P81" s="42" t="str">
        <f t="shared" si="5"/>
        <v>Yes</v>
      </c>
    </row>
    <row r="82" spans="3:16" x14ac:dyDescent="0.35">
      <c r="C82" s="26">
        <f t="shared" si="6"/>
        <v>77</v>
      </c>
      <c r="D82" s="35">
        <v>100000</v>
      </c>
      <c r="E82" s="36">
        <f>D82*(1+'Q.1.Input'!D81-$H$1)</f>
        <v>109730</v>
      </c>
      <c r="F82" s="36">
        <f>E82*(1+'Q.1.Input'!E81-$H$1)</f>
        <v>116712.11990000001</v>
      </c>
      <c r="G82" s="36">
        <f>F82*(1+'Q.1.Input'!F81-$H$1)</f>
        <v>125912.53631171701</v>
      </c>
      <c r="H82" s="36">
        <f>G82*(1+'Q.1.Input'!G81-$H$1)</f>
        <v>136689.39029463686</v>
      </c>
      <c r="I82" s="36">
        <f>H82*(1+'Q.1.Input'!H81-$H$1)</f>
        <v>158399.76615513404</v>
      </c>
      <c r="J82" s="36">
        <f>I82*(1+'Q.1.Input'!I81-$H$1)</f>
        <v>172095.00993690692</v>
      </c>
      <c r="K82" s="36">
        <f>J82*(1+'Q.1.Input'!J81-$H$1)</f>
        <v>185595.86346645729</v>
      </c>
      <c r="L82" s="36">
        <f>K82*(1+'Q.1.Input'!K81-$H$1)</f>
        <v>189788.47402216459</v>
      </c>
      <c r="M82" s="36">
        <f>L82*(1+'Q.1.Input'!L81-$H$1)</f>
        <v>207364.78460135727</v>
      </c>
      <c r="N82" s="36">
        <f>M82*(1+'Q.1.Input'!M81-$H$1)</f>
        <v>217654.22521327663</v>
      </c>
      <c r="O82" s="41">
        <f t="shared" si="4"/>
        <v>134391.63793441217</v>
      </c>
      <c r="P82" s="42" t="str">
        <f t="shared" si="5"/>
        <v>No</v>
      </c>
    </row>
    <row r="83" spans="3:16" x14ac:dyDescent="0.35">
      <c r="C83" s="26">
        <f t="shared" si="6"/>
        <v>78</v>
      </c>
      <c r="D83" s="35">
        <v>100000</v>
      </c>
      <c r="E83" s="36">
        <f>D83*(1+'Q.1.Input'!D82-$H$1)</f>
        <v>103000</v>
      </c>
      <c r="F83" s="36">
        <f>E83*(1+'Q.1.Input'!E82-$H$1)</f>
        <v>107924.43000000001</v>
      </c>
      <c r="G83" s="36">
        <f>F83*(1+'Q.1.Input'!F82-$H$1)</f>
        <v>116024.15847150002</v>
      </c>
      <c r="H83" s="36">
        <f>G83*(1+'Q.1.Input'!G82-$H$1)</f>
        <v>109880.67928043409</v>
      </c>
      <c r="I83" s="36">
        <f>H83*(1+'Q.1.Input'!H82-$H$1)</f>
        <v>117317.40365413387</v>
      </c>
      <c r="J83" s="36">
        <f>I83*(1+'Q.1.Input'!I82-$H$1)</f>
        <v>125161.24526244927</v>
      </c>
      <c r="K83" s="36">
        <f>J83*(1+'Q.1.Input'!J82-$H$1)</f>
        <v>146620.14076269622</v>
      </c>
      <c r="L83" s="36">
        <f>K83*(1+'Q.1.Input'!K82-$H$1)</f>
        <v>141674.64341477049</v>
      </c>
      <c r="M83" s="36">
        <f>L83*(1+'Q.1.Input'!L82-$H$1)</f>
        <v>144876.49035594429</v>
      </c>
      <c r="N83" s="36">
        <f>M83*(1+'Q.1.Input'!M82-$H$1)</f>
        <v>139294.39918252977</v>
      </c>
      <c r="O83" s="41">
        <f t="shared" si="4"/>
        <v>134391.63793441217</v>
      </c>
      <c r="P83" s="42" t="str">
        <f t="shared" si="5"/>
        <v>No</v>
      </c>
    </row>
    <row r="84" spans="3:16" x14ac:dyDescent="0.35">
      <c r="C84" s="26">
        <f t="shared" si="6"/>
        <v>79</v>
      </c>
      <c r="D84" s="35">
        <v>100000</v>
      </c>
      <c r="E84" s="36">
        <f>D84*(1+'Q.1.Input'!D83-$H$1)</f>
        <v>108786</v>
      </c>
      <c r="F84" s="36">
        <f>E84*(1+'Q.1.Input'!E83-$H$1)</f>
        <v>125861.05056</v>
      </c>
      <c r="G84" s="36">
        <f>F84*(1+'Q.1.Input'!F83-$H$1)</f>
        <v>143675.4236562624</v>
      </c>
      <c r="H84" s="36">
        <f>G84*(1+'Q.1.Input'!G83-$H$1)</f>
        <v>149413.82007709352</v>
      </c>
      <c r="I84" s="36">
        <f>H84*(1+'Q.1.Input'!H83-$H$1)</f>
        <v>161177.17013176309</v>
      </c>
      <c r="J84" s="36">
        <f>I84*(1+'Q.1.Input'!I83-$H$1)</f>
        <v>158143.81578988332</v>
      </c>
      <c r="K84" s="36">
        <f>J84*(1+'Q.1.Input'!J83-$H$1)</f>
        <v>176078.90593861399</v>
      </c>
      <c r="L84" s="36">
        <f>K84*(1+'Q.1.Input'!K83-$H$1)</f>
        <v>167257.35275108943</v>
      </c>
      <c r="M84" s="36">
        <f>L84*(1+'Q.1.Input'!L83-$H$1)</f>
        <v>169331.34392520293</v>
      </c>
      <c r="N84" s="36">
        <f>M84*(1+'Q.1.Input'!M83-$H$1)</f>
        <v>193142.71750796496</v>
      </c>
      <c r="O84" s="41">
        <f t="shared" si="4"/>
        <v>134391.63793441217</v>
      </c>
      <c r="P84" s="42" t="str">
        <f t="shared" si="5"/>
        <v>No</v>
      </c>
    </row>
    <row r="85" spans="3:16" x14ac:dyDescent="0.35">
      <c r="C85" s="26">
        <f t="shared" si="6"/>
        <v>80</v>
      </c>
      <c r="D85" s="35">
        <v>100000</v>
      </c>
      <c r="E85" s="36">
        <f>D85*(1+'Q.1.Input'!D84-$H$1)</f>
        <v>108711</v>
      </c>
      <c r="F85" s="36">
        <f>E85*(1+'Q.1.Input'!E84-$H$1)</f>
        <v>120535.49547000001</v>
      </c>
      <c r="G85" s="36">
        <f>F85*(1+'Q.1.Input'!F84-$H$1)</f>
        <v>122415.84919933202</v>
      </c>
      <c r="H85" s="36">
        <f>G85*(1+'Q.1.Input'!G84-$H$1)</f>
        <v>131698.64304411737</v>
      </c>
      <c r="I85" s="36">
        <f>H85*(1+'Q.1.Input'!H84-$H$1)</f>
        <v>130551.54786320312</v>
      </c>
      <c r="J85" s="36">
        <f>I85*(1+'Q.1.Input'!I84-$H$1)</f>
        <v>132079.00097320261</v>
      </c>
      <c r="K85" s="36">
        <f>J85*(1+'Q.1.Input'!J84-$H$1)</f>
        <v>140211.1050631227</v>
      </c>
      <c r="L85" s="36">
        <f>K85*(1+'Q.1.Input'!K84-$H$1)</f>
        <v>146572.48289983658</v>
      </c>
      <c r="M85" s="36">
        <f>L85*(1+'Q.1.Input'!L84-$H$1)</f>
        <v>139388.9655129156</v>
      </c>
      <c r="N85" s="36">
        <f>M85*(1+'Q.1.Input'!M84-$H$1)</f>
        <v>144341.4554575895</v>
      </c>
      <c r="O85" s="41">
        <f t="shared" si="4"/>
        <v>134391.63793441217</v>
      </c>
      <c r="P85" s="42" t="str">
        <f t="shared" si="5"/>
        <v>No</v>
      </c>
    </row>
    <row r="86" spans="3:16" x14ac:dyDescent="0.35">
      <c r="C86" s="26">
        <f t="shared" si="6"/>
        <v>81</v>
      </c>
      <c r="D86" s="35">
        <v>100000</v>
      </c>
      <c r="E86" s="36">
        <f>D86*(1+'Q.1.Input'!D85-$H$1)</f>
        <v>97293</v>
      </c>
      <c r="F86" s="36">
        <f>E86*(1+'Q.1.Input'!E85-$H$1)</f>
        <v>103166.57841</v>
      </c>
      <c r="G86" s="36">
        <f>F86*(1+'Q.1.Input'!F85-$H$1)</f>
        <v>107714.16118631282</v>
      </c>
      <c r="H86" s="36">
        <f>G86*(1+'Q.1.Input'!G85-$H$1)</f>
        <v>110167.88977813703</v>
      </c>
      <c r="I86" s="36">
        <f>H86*(1+'Q.1.Input'!H85-$H$1)</f>
        <v>115828.31595493772</v>
      </c>
      <c r="J86" s="36">
        <f>I86*(1+'Q.1.Input'!I85-$H$1)</f>
        <v>114679.29906066474</v>
      </c>
      <c r="K86" s="36">
        <f>J86*(1+'Q.1.Input'!J85-$H$1)</f>
        <v>138425.94151715661</v>
      </c>
      <c r="L86" s="36">
        <f>K86*(1+'Q.1.Input'!K85-$H$1)</f>
        <v>144560.979245197</v>
      </c>
      <c r="M86" s="36">
        <f>L86*(1+'Q.1.Input'!L85-$H$1)</f>
        <v>158518.3417913208</v>
      </c>
      <c r="N86" s="36">
        <f>M86*(1+'Q.1.Input'!M85-$H$1)</f>
        <v>174774.39774202072</v>
      </c>
      <c r="O86" s="41">
        <f t="shared" si="4"/>
        <v>134391.63793441217</v>
      </c>
      <c r="P86" s="42" t="str">
        <f t="shared" si="5"/>
        <v>No</v>
      </c>
    </row>
    <row r="87" spans="3:16" x14ac:dyDescent="0.35">
      <c r="C87" s="26">
        <f t="shared" si="6"/>
        <v>82</v>
      </c>
      <c r="D87" s="35">
        <v>100000</v>
      </c>
      <c r="E87" s="36">
        <f>D87*(1+'Q.1.Input'!D86-$H$1)</f>
        <v>105148</v>
      </c>
      <c r="F87" s="36">
        <f>E87*(1+'Q.1.Input'!E86-$H$1)</f>
        <v>116555.50652</v>
      </c>
      <c r="G87" s="36">
        <f>F87*(1+'Q.1.Input'!F86-$H$1)</f>
        <v>119930.95398881921</v>
      </c>
      <c r="H87" s="36">
        <f>G87*(1+'Q.1.Input'!G86-$H$1)</f>
        <v>141839.9406634967</v>
      </c>
      <c r="I87" s="36">
        <f>H87*(1+'Q.1.Input'!H86-$H$1)</f>
        <v>159114.62703690398</v>
      </c>
      <c r="J87" s="36">
        <f>I87*(1+'Q.1.Input'!I86-$H$1)</f>
        <v>171193.01837527537</v>
      </c>
      <c r="K87" s="36">
        <f>J87*(1+'Q.1.Input'!J86-$H$1)</f>
        <v>192737.65973780377</v>
      </c>
      <c r="L87" s="36">
        <f>K87*(1+'Q.1.Input'!K86-$H$1)</f>
        <v>203933.79039197278</v>
      </c>
      <c r="M87" s="36">
        <f>L87*(1+'Q.1.Input'!L86-$H$1)</f>
        <v>199865.31127365294</v>
      </c>
      <c r="N87" s="36">
        <f>M87*(1+'Q.1.Input'!M86-$H$1)</f>
        <v>220689.27805525484</v>
      </c>
      <c r="O87" s="41">
        <f t="shared" si="4"/>
        <v>134391.63793441217</v>
      </c>
      <c r="P87" s="42" t="str">
        <f t="shared" si="5"/>
        <v>No</v>
      </c>
    </row>
    <row r="88" spans="3:16" x14ac:dyDescent="0.35">
      <c r="C88" s="26">
        <f t="shared" si="6"/>
        <v>83</v>
      </c>
      <c r="D88" s="35">
        <v>100000</v>
      </c>
      <c r="E88" s="36">
        <f>D88*(1+'Q.1.Input'!D87-$H$1)</f>
        <v>104414</v>
      </c>
      <c r="F88" s="36">
        <f>E88*(1+'Q.1.Input'!E87-$H$1)</f>
        <v>114983.82922</v>
      </c>
      <c r="G88" s="36">
        <f>F88*(1+'Q.1.Input'!F87-$H$1)</f>
        <v>149266.25790194303</v>
      </c>
      <c r="H88" s="36">
        <f>G88*(1+'Q.1.Input'!G87-$H$1)</f>
        <v>146231.67487879653</v>
      </c>
      <c r="I88" s="36">
        <f>H88*(1+'Q.1.Input'!H87-$H$1)</f>
        <v>157188.81427746476</v>
      </c>
      <c r="J88" s="36">
        <f>I88*(1+'Q.1.Input'!I87-$H$1)</f>
        <v>163224.86474571939</v>
      </c>
      <c r="K88" s="36">
        <f>J88*(1+'Q.1.Input'!J87-$H$1)</f>
        <v>172393.20539848646</v>
      </c>
      <c r="L88" s="36">
        <f>K88*(1+'Q.1.Input'!K87-$H$1)</f>
        <v>181033.55285305859</v>
      </c>
      <c r="M88" s="36">
        <f>L88*(1+'Q.1.Input'!L87-$H$1)</f>
        <v>188479.46288190491</v>
      </c>
      <c r="N88" s="36">
        <f>M88*(1+'Q.1.Input'!M87-$H$1)</f>
        <v>209851.14917808413</v>
      </c>
      <c r="O88" s="41">
        <f t="shared" si="4"/>
        <v>134391.63793441217</v>
      </c>
      <c r="P88" s="42" t="str">
        <f t="shared" si="5"/>
        <v>No</v>
      </c>
    </row>
    <row r="89" spans="3:16" x14ac:dyDescent="0.35">
      <c r="C89" s="26">
        <f t="shared" si="6"/>
        <v>84</v>
      </c>
      <c r="D89" s="35">
        <v>100000</v>
      </c>
      <c r="E89" s="36">
        <f>D89*(1+'Q.1.Input'!D88-$H$1)</f>
        <v>112057.99999999999</v>
      </c>
      <c r="F89" s="36">
        <f>E89*(1+'Q.1.Input'!E88-$H$1)</f>
        <v>124722.79515999999</v>
      </c>
      <c r="G89" s="36">
        <f>F89*(1+'Q.1.Input'!F88-$H$1)</f>
        <v>126920.41081071919</v>
      </c>
      <c r="H89" s="36">
        <f>G89*(1+'Q.1.Input'!G88-$H$1)</f>
        <v>132475.71719190438</v>
      </c>
      <c r="I89" s="36">
        <f>H89*(1+'Q.1.Input'!H88-$H$1)</f>
        <v>137825.08665211347</v>
      </c>
      <c r="J89" s="36">
        <f>I89*(1+'Q.1.Input'!I88-$H$1)</f>
        <v>143114.81347782159</v>
      </c>
      <c r="K89" s="36">
        <f>J89*(1+'Q.1.Input'!J88-$H$1)</f>
        <v>145758.14408275695</v>
      </c>
      <c r="L89" s="36">
        <f>K89*(1+'Q.1.Input'!K88-$H$1)</f>
        <v>170717.76867548825</v>
      </c>
      <c r="M89" s="36">
        <f>L89*(1+'Q.1.Input'!L88-$H$1)</f>
        <v>178331.78115841502</v>
      </c>
      <c r="N89" s="36">
        <f>M89*(1+'Q.1.Input'!M88-$H$1)</f>
        <v>185602.3678762436</v>
      </c>
      <c r="O89" s="41">
        <f t="shared" si="4"/>
        <v>134391.63793441217</v>
      </c>
      <c r="P89" s="42" t="str">
        <f t="shared" si="5"/>
        <v>No</v>
      </c>
    </row>
    <row r="90" spans="3:16" x14ac:dyDescent="0.35">
      <c r="C90" s="26">
        <f t="shared" si="6"/>
        <v>85</v>
      </c>
      <c r="D90" s="35">
        <v>100000</v>
      </c>
      <c r="E90" s="36">
        <f>D90*(1+'Q.1.Input'!D89-$H$1)</f>
        <v>115785</v>
      </c>
      <c r="F90" s="36">
        <f>E90*(1+'Q.1.Input'!E89-$H$1)</f>
        <v>123123.45329999999</v>
      </c>
      <c r="G90" s="36">
        <f>F90*(1+'Q.1.Input'!F89-$H$1)</f>
        <v>138884.486556933</v>
      </c>
      <c r="H90" s="36">
        <f>G90*(1+'Q.1.Input'!G89-$H$1)</f>
        <v>140359.43980416763</v>
      </c>
      <c r="I90" s="36">
        <f>H90*(1+'Q.1.Input'!H89-$H$1)</f>
        <v>153683.76142477727</v>
      </c>
      <c r="J90" s="36">
        <f>I90*(1+'Q.1.Input'!I89-$H$1)</f>
        <v>171348.17296294117</v>
      </c>
      <c r="K90" s="36">
        <f>J90*(1+'Q.1.Input'!J89-$H$1)</f>
        <v>194101.49685069014</v>
      </c>
      <c r="L90" s="36">
        <f>K90*(1+'Q.1.Input'!K89-$H$1)</f>
        <v>188513.31475635877</v>
      </c>
      <c r="M90" s="36">
        <f>L90*(1+'Q.1.Input'!L89-$H$1)</f>
        <v>222649.30579244025</v>
      </c>
      <c r="N90" s="36">
        <f>M90*(1+'Q.1.Input'!M89-$H$1)</f>
        <v>251671.64280248483</v>
      </c>
      <c r="O90" s="41">
        <f t="shared" si="4"/>
        <v>134391.63793441217</v>
      </c>
      <c r="P90" s="42" t="str">
        <f t="shared" si="5"/>
        <v>No</v>
      </c>
    </row>
    <row r="91" spans="3:16" x14ac:dyDescent="0.35">
      <c r="C91" s="26">
        <f t="shared" si="6"/>
        <v>86</v>
      </c>
      <c r="D91" s="35">
        <v>100000</v>
      </c>
      <c r="E91" s="36">
        <f>D91*(1+'Q.1.Input'!D90-$H$1)</f>
        <v>103330.00000000001</v>
      </c>
      <c r="F91" s="36">
        <f>E91*(1+'Q.1.Input'!E90-$H$1)</f>
        <v>120708.03940000002</v>
      </c>
      <c r="G91" s="36">
        <f>F91*(1+'Q.1.Input'!F90-$H$1)</f>
        <v>137752.01456328001</v>
      </c>
      <c r="H91" s="36">
        <f>G91*(1+'Q.1.Input'!G90-$H$1)</f>
        <v>145948.2594297952</v>
      </c>
      <c r="I91" s="36">
        <f>H91*(1+'Q.1.Input'!H90-$H$1)</f>
        <v>157761.31154804284</v>
      </c>
      <c r="J91" s="36">
        <f>I91*(1+'Q.1.Input'!I90-$H$1)</f>
        <v>153735.2428773368</v>
      </c>
      <c r="K91" s="36">
        <f>J91*(1+'Q.1.Input'!J90-$H$1)</f>
        <v>165671.24713433321</v>
      </c>
      <c r="L91" s="36">
        <f>K91*(1+'Q.1.Input'!K90-$H$1)</f>
        <v>183815.56212048541</v>
      </c>
      <c r="M91" s="36">
        <f>L91*(1+'Q.1.Input'!L90-$H$1)</f>
        <v>217389.47454179206</v>
      </c>
      <c r="N91" s="36">
        <f>M91*(1+'Q.1.Input'!M90-$H$1)</f>
        <v>231119.79375385167</v>
      </c>
      <c r="O91" s="41">
        <f t="shared" si="4"/>
        <v>134391.63793441217</v>
      </c>
      <c r="P91" s="42" t="str">
        <f t="shared" si="5"/>
        <v>No</v>
      </c>
    </row>
    <row r="92" spans="3:16" x14ac:dyDescent="0.35">
      <c r="C92" s="26">
        <f t="shared" si="6"/>
        <v>87</v>
      </c>
      <c r="D92" s="35">
        <v>100000</v>
      </c>
      <c r="E92" s="36">
        <f>D92*(1+'Q.1.Input'!D91-$H$1)</f>
        <v>111170.00000000001</v>
      </c>
      <c r="F92" s="36">
        <f>E92*(1+'Q.1.Input'!E91-$H$1)</f>
        <v>122191.39380000002</v>
      </c>
      <c r="G92" s="36">
        <f>F92*(1+'Q.1.Input'!F91-$H$1)</f>
        <v>119417.64916074002</v>
      </c>
      <c r="H92" s="36">
        <f>G92*(1+'Q.1.Input'!G91-$H$1)</f>
        <v>120229.68917503307</v>
      </c>
      <c r="I92" s="36">
        <f>H92*(1+'Q.1.Input'!H91-$H$1)</f>
        <v>117896.03090814568</v>
      </c>
      <c r="J92" s="36">
        <f>I92*(1+'Q.1.Input'!I91-$H$1)</f>
        <v>117117.91710415193</v>
      </c>
      <c r="K92" s="36">
        <f>J92*(1+'Q.1.Input'!J91-$H$1)</f>
        <v>122027.50018915797</v>
      </c>
      <c r="L92" s="36">
        <f>K92*(1+'Q.1.Input'!K91-$H$1)</f>
        <v>130791.51525274329</v>
      </c>
      <c r="M92" s="36">
        <f>L92*(1+'Q.1.Input'!L91-$H$1)</f>
        <v>145705.67173701362</v>
      </c>
      <c r="N92" s="36">
        <f>M92*(1+'Q.1.Input'!M91-$H$1)</f>
        <v>152883.13312677891</v>
      </c>
      <c r="O92" s="41">
        <f t="shared" si="4"/>
        <v>134391.63793441217</v>
      </c>
      <c r="P92" s="42" t="str">
        <f t="shared" si="5"/>
        <v>No</v>
      </c>
    </row>
    <row r="93" spans="3:16" x14ac:dyDescent="0.35">
      <c r="C93" s="26">
        <f t="shared" si="6"/>
        <v>88</v>
      </c>
      <c r="D93" s="35">
        <v>100000</v>
      </c>
      <c r="E93" s="36">
        <f>D93*(1+'Q.1.Input'!D92-$H$1)</f>
        <v>104276.00000000001</v>
      </c>
      <c r="F93" s="36">
        <f>E93*(1+'Q.1.Input'!E92-$H$1)</f>
        <v>111349.04108000002</v>
      </c>
      <c r="G93" s="36">
        <f>F93*(1+'Q.1.Input'!F92-$H$1)</f>
        <v>119754.78019112923</v>
      </c>
      <c r="H93" s="36">
        <f>G93*(1+'Q.1.Input'!G92-$H$1)</f>
        <v>124632.39238831392</v>
      </c>
      <c r="I93" s="36">
        <f>H93*(1+'Q.1.Input'!H92-$H$1)</f>
        <v>149082.77512705335</v>
      </c>
      <c r="J93" s="36">
        <f>I93*(1+'Q.1.Input'!I92-$H$1)</f>
        <v>144060.17643302292</v>
      </c>
      <c r="K93" s="36">
        <f>J93*(1+'Q.1.Input'!J92-$H$1)</f>
        <v>153631.53455523297</v>
      </c>
      <c r="L93" s="36">
        <f>K93*(1+'Q.1.Input'!K92-$H$1)</f>
        <v>178808.67043814456</v>
      </c>
      <c r="M93" s="36">
        <f>L93*(1+'Q.1.Input'!L92-$H$1)</f>
        <v>168711.34481850252</v>
      </c>
      <c r="N93" s="36">
        <f>M93*(1+'Q.1.Input'!M92-$H$1)</f>
        <v>191165.13770039706</v>
      </c>
      <c r="O93" s="41">
        <f t="shared" si="4"/>
        <v>134391.63793441217</v>
      </c>
      <c r="P93" s="42" t="str">
        <f t="shared" si="5"/>
        <v>No</v>
      </c>
    </row>
    <row r="94" spans="3:16" x14ac:dyDescent="0.35">
      <c r="C94" s="26">
        <f t="shared" si="6"/>
        <v>89</v>
      </c>
      <c r="D94" s="35">
        <v>100000</v>
      </c>
      <c r="E94" s="36">
        <f>D94*(1+'Q.1.Input'!D93-$H$1)</f>
        <v>110810.00000000001</v>
      </c>
      <c r="F94" s="36">
        <f>E94*(1+'Q.1.Input'!E93-$H$1)</f>
        <v>104399.64150000001</v>
      </c>
      <c r="G94" s="36">
        <f>F94*(1+'Q.1.Input'!F93-$H$1)</f>
        <v>116613.355559085</v>
      </c>
      <c r="H94" s="36">
        <f>G94*(1+'Q.1.Input'!G93-$H$1)</f>
        <v>128496.25649055578</v>
      </c>
      <c r="I94" s="36">
        <f>H94*(1+'Q.1.Input'!H93-$H$1)</f>
        <v>141645.27841723437</v>
      </c>
      <c r="J94" s="36">
        <f>I94*(1+'Q.1.Input'!I93-$H$1)</f>
        <v>159073.31347369088</v>
      </c>
      <c r="K94" s="36">
        <f>J94*(1+'Q.1.Input'!J93-$H$1)</f>
        <v>178308.45853892958</v>
      </c>
      <c r="L94" s="36">
        <f>K94*(1+'Q.1.Input'!K93-$H$1)</f>
        <v>194420.41085250725</v>
      </c>
      <c r="M94" s="36">
        <f>L94*(1+'Q.1.Input'!L93-$H$1)</f>
        <v>207619.61254528398</v>
      </c>
      <c r="N94" s="36">
        <f>M94*(1+'Q.1.Input'!M93-$H$1)</f>
        <v>251520.77961798431</v>
      </c>
      <c r="O94" s="41">
        <f t="shared" si="4"/>
        <v>134391.63793441217</v>
      </c>
      <c r="P94" s="42" t="str">
        <f t="shared" si="5"/>
        <v>No</v>
      </c>
    </row>
    <row r="95" spans="3:16" x14ac:dyDescent="0.35">
      <c r="C95" s="26">
        <f t="shared" si="6"/>
        <v>90</v>
      </c>
      <c r="D95" s="35">
        <v>100000</v>
      </c>
      <c r="E95" s="36">
        <f>D95*(1+'Q.1.Input'!D94-$H$1)</f>
        <v>104291</v>
      </c>
      <c r="F95" s="36">
        <f>E95*(1+'Q.1.Input'!E94-$H$1)</f>
        <v>98586.282300000006</v>
      </c>
      <c r="G95" s="36">
        <f>F95*(1+'Q.1.Input'!F94-$H$1)</f>
        <v>107758.75000519201</v>
      </c>
      <c r="H95" s="36">
        <f>G95*(1+'Q.1.Input'!G94-$H$1)</f>
        <v>122271.69845589125</v>
      </c>
      <c r="I95" s="36">
        <f>H95*(1+'Q.1.Input'!H94-$H$1)</f>
        <v>118669.57421938071</v>
      </c>
      <c r="J95" s="36">
        <f>I95*(1+'Q.1.Input'!I94-$H$1)</f>
        <v>127542.49828376381</v>
      </c>
      <c r="K95" s="36">
        <f>J95*(1+'Q.1.Input'!J94-$H$1)</f>
        <v>119966.47388570824</v>
      </c>
      <c r="L95" s="36">
        <f>K95*(1+'Q.1.Input'!K94-$H$1)</f>
        <v>120853.02612772363</v>
      </c>
      <c r="M95" s="36">
        <f>L95*(1+'Q.1.Input'!L94-$H$1)</f>
        <v>114652.05735711013</v>
      </c>
      <c r="N95" s="36">
        <f>M95*(1+'Q.1.Input'!M94-$H$1)</f>
        <v>123347.26938707338</v>
      </c>
      <c r="O95" s="41">
        <f t="shared" si="4"/>
        <v>134391.63793441217</v>
      </c>
      <c r="P95" s="42" t="str">
        <f t="shared" si="5"/>
        <v>Yes</v>
      </c>
    </row>
    <row r="96" spans="3:16" x14ac:dyDescent="0.35">
      <c r="C96" s="26">
        <f t="shared" si="6"/>
        <v>91</v>
      </c>
      <c r="D96" s="35">
        <v>100000</v>
      </c>
      <c r="E96" s="36">
        <f>D96*(1+'Q.1.Input'!D95-$H$1)</f>
        <v>105061</v>
      </c>
      <c r="F96" s="36">
        <f>E96*(1+'Q.1.Input'!E95-$H$1)</f>
        <v>100881.67342000001</v>
      </c>
      <c r="G96" s="36">
        <f>F96*(1+'Q.1.Input'!F95-$H$1)</f>
        <v>113486.83851382902</v>
      </c>
      <c r="H96" s="36">
        <f>G96*(1+'Q.1.Input'!G95-$H$1)</f>
        <v>113411.9372004099</v>
      </c>
      <c r="I96" s="36">
        <f>H96*(1+'Q.1.Input'!H95-$H$1)</f>
        <v>108793.8031176092</v>
      </c>
      <c r="J96" s="36">
        <f>I96*(1+'Q.1.Input'!I95-$H$1)</f>
        <v>121740.2656886047</v>
      </c>
      <c r="K96" s="36">
        <f>J96*(1+'Q.1.Input'!J95-$H$1)</f>
        <v>117289.44157502933</v>
      </c>
      <c r="L96" s="36">
        <f>K96*(1+'Q.1.Input'!K95-$H$1)</f>
        <v>120625.15329342317</v>
      </c>
      <c r="M96" s="36">
        <f>L96*(1+'Q.1.Input'!L95-$H$1)</f>
        <v>122509.31818786643</v>
      </c>
      <c r="N96" s="36">
        <f>M96*(1+'Q.1.Input'!M95-$H$1)</f>
        <v>126647.68295625258</v>
      </c>
      <c r="O96" s="41">
        <f t="shared" si="4"/>
        <v>134391.63793441217</v>
      </c>
      <c r="P96" s="42" t="str">
        <f t="shared" si="5"/>
        <v>Yes</v>
      </c>
    </row>
    <row r="97" spans="3:16" x14ac:dyDescent="0.35">
      <c r="C97" s="26">
        <f t="shared" si="6"/>
        <v>92</v>
      </c>
      <c r="D97" s="35">
        <v>100000</v>
      </c>
      <c r="E97" s="36">
        <f>D97*(1+'Q.1.Input'!D96-$H$1)</f>
        <v>101762</v>
      </c>
      <c r="F97" s="36">
        <f>E97*(1+'Q.1.Input'!E96-$H$1)</f>
        <v>100546.96171999999</v>
      </c>
      <c r="G97" s="36">
        <f>F97*(1+'Q.1.Input'!F96-$H$1)</f>
        <v>109811.35877288081</v>
      </c>
      <c r="H97" s="36">
        <f>G97*(1+'Q.1.Input'!G96-$H$1)</f>
        <v>103134.82815948965</v>
      </c>
      <c r="I97" s="36">
        <f>H97*(1+'Q.1.Input'!H96-$H$1)</f>
        <v>104218.7752034459</v>
      </c>
      <c r="J97" s="36">
        <f>I97*(1+'Q.1.Input'!I96-$H$1)</f>
        <v>111140.98625245877</v>
      </c>
      <c r="K97" s="36">
        <f>J97*(1+'Q.1.Input'!J96-$H$1)</f>
        <v>117472.68823926133</v>
      </c>
      <c r="L97" s="36">
        <f>K97*(1+'Q.1.Input'!K96-$H$1)</f>
        <v>137860.07328318513</v>
      </c>
      <c r="M97" s="36">
        <f>L97*(1+'Q.1.Input'!L96-$H$1)</f>
        <v>161286.63553619679</v>
      </c>
      <c r="N97" s="36">
        <f>M97*(1+'Q.1.Input'!M96-$H$1)</f>
        <v>171352.53446001085</v>
      </c>
      <c r="O97" s="41">
        <f t="shared" si="4"/>
        <v>134391.63793441217</v>
      </c>
      <c r="P97" s="42" t="str">
        <f t="shared" si="5"/>
        <v>No</v>
      </c>
    </row>
    <row r="98" spans="3:16" x14ac:dyDescent="0.35">
      <c r="C98" s="26">
        <f t="shared" si="6"/>
        <v>93</v>
      </c>
      <c r="D98" s="35">
        <v>100000</v>
      </c>
      <c r="E98" s="36">
        <f>D98*(1+'Q.1.Input'!D97-$H$1)</f>
        <v>96558</v>
      </c>
      <c r="F98" s="36">
        <f>E98*(1+'Q.1.Input'!E97-$H$1)</f>
        <v>109042.9494</v>
      </c>
      <c r="G98" s="36">
        <f>F98*(1+'Q.1.Input'!F97-$H$1)</f>
        <v>106685.440833972</v>
      </c>
      <c r="H98" s="36">
        <f>G98*(1+'Q.1.Input'!G97-$H$1)</f>
        <v>105531.10436414841</v>
      </c>
      <c r="I98" s="36">
        <f>H98*(1+'Q.1.Input'!H97-$H$1)</f>
        <v>112602.74366759</v>
      </c>
      <c r="J98" s="36">
        <f>I98*(1+'Q.1.Input'!I97-$H$1)</f>
        <v>119092.03978515322</v>
      </c>
      <c r="K98" s="36">
        <f>J98*(1+'Q.1.Input'!J97-$H$1)</f>
        <v>137158.30222056096</v>
      </c>
      <c r="L98" s="36">
        <f>K98*(1+'Q.1.Input'!K97-$H$1)</f>
        <v>130890.16780908132</v>
      </c>
      <c r="M98" s="36">
        <f>L98*(1+'Q.1.Input'!L97-$H$1)</f>
        <v>127695.13881286165</v>
      </c>
      <c r="N98" s="36">
        <f>M98*(1+'Q.1.Input'!M97-$H$1)</f>
        <v>138132.93945942496</v>
      </c>
      <c r="O98" s="41">
        <f t="shared" si="4"/>
        <v>134391.63793441217</v>
      </c>
      <c r="P98" s="42" t="str">
        <f t="shared" si="5"/>
        <v>No</v>
      </c>
    </row>
    <row r="99" spans="3:16" x14ac:dyDescent="0.35">
      <c r="C99" s="26">
        <f t="shared" si="6"/>
        <v>94</v>
      </c>
      <c r="D99" s="35">
        <v>100000</v>
      </c>
      <c r="E99" s="36">
        <f>D99*(1+'Q.1.Input'!D98-$H$1)</f>
        <v>107468.99999999999</v>
      </c>
      <c r="F99" s="36">
        <f>E99*(1+'Q.1.Input'!E98-$H$1)</f>
        <v>112288.98464999998</v>
      </c>
      <c r="G99" s="36">
        <f>F99*(1+'Q.1.Input'!F98-$H$1)</f>
        <v>118912.91185450349</v>
      </c>
      <c r="H99" s="36">
        <f>G99*(1+'Q.1.Input'!G98-$H$1)</f>
        <v>116617.89265571158</v>
      </c>
      <c r="I99" s="36">
        <f>H99*(1+'Q.1.Input'!H98-$H$1)</f>
        <v>113216.14872694448</v>
      </c>
      <c r="J99" s="36">
        <f>I99*(1+'Q.1.Input'!I98-$H$1)</f>
        <v>121915.67759512289</v>
      </c>
      <c r="K99" s="36">
        <f>J99*(1+'Q.1.Input'!J98-$H$1)</f>
        <v>128986.78689564002</v>
      </c>
      <c r="L99" s="36">
        <f>K99*(1+'Q.1.Input'!K98-$H$1)</f>
        <v>142620.69027050919</v>
      </c>
      <c r="M99" s="36">
        <f>L99*(1+'Q.1.Input'!L98-$H$1)</f>
        <v>136040.1716214279</v>
      </c>
      <c r="N99" s="36">
        <f>M99*(1+'Q.1.Input'!M98-$H$1)</f>
        <v>152254.79967698592</v>
      </c>
      <c r="O99" s="41">
        <f t="shared" si="4"/>
        <v>134391.63793441217</v>
      </c>
      <c r="P99" s="42" t="str">
        <f t="shared" si="5"/>
        <v>No</v>
      </c>
    </row>
    <row r="100" spans="3:16" x14ac:dyDescent="0.35">
      <c r="C100" s="26">
        <f t="shared" si="6"/>
        <v>95</v>
      </c>
      <c r="D100" s="35">
        <v>100000</v>
      </c>
      <c r="E100" s="36">
        <f>D100*(1+'Q.1.Input'!D99-$H$1)</f>
        <v>107037</v>
      </c>
      <c r="F100" s="36">
        <f>E100*(1+'Q.1.Input'!E99-$H$1)</f>
        <v>108102.01815000002</v>
      </c>
      <c r="G100" s="36">
        <f>F100*(1+'Q.1.Input'!F99-$H$1)</f>
        <v>110775.38105884954</v>
      </c>
      <c r="H100" s="36">
        <f>G100*(1+'Q.1.Input'!G99-$H$1)</f>
        <v>121992.49614486865</v>
      </c>
      <c r="I100" s="36">
        <f>H100*(1+'Q.1.Input'!H99-$H$1)</f>
        <v>129678.02340199536</v>
      </c>
      <c r="J100" s="36">
        <f>I100*(1+'Q.1.Input'!I99-$H$1)</f>
        <v>122204.67891333837</v>
      </c>
      <c r="K100" s="36">
        <f>J100*(1+'Q.1.Input'!J99-$H$1)</f>
        <v>116129.88432455633</v>
      </c>
      <c r="L100" s="36">
        <f>K100*(1+'Q.1.Input'!K99-$H$1)</f>
        <v>131539.15867558171</v>
      </c>
      <c r="M100" s="36">
        <f>L100*(1+'Q.1.Input'!L99-$H$1)</f>
        <v>138790.91249336654</v>
      </c>
      <c r="N100" s="36">
        <f>M100*(1+'Q.1.Input'!M99-$H$1)</f>
        <v>163867.654562668</v>
      </c>
      <c r="O100" s="41">
        <f t="shared" si="4"/>
        <v>134391.63793441217</v>
      </c>
      <c r="P100" s="42" t="str">
        <f t="shared" si="5"/>
        <v>No</v>
      </c>
    </row>
    <row r="101" spans="3:16" x14ac:dyDescent="0.35">
      <c r="C101" s="26">
        <f t="shared" si="6"/>
        <v>96</v>
      </c>
      <c r="D101" s="35">
        <v>100000</v>
      </c>
      <c r="E101" s="36">
        <f>D101*(1+'Q.1.Input'!D100-$H$1)</f>
        <v>96318</v>
      </c>
      <c r="F101" s="36">
        <f>E101*(1+'Q.1.Input'!E100-$H$1)</f>
        <v>103454.20062</v>
      </c>
      <c r="G101" s="36">
        <f>F101*(1+'Q.1.Input'!F100-$H$1)</f>
        <v>98274.248794956613</v>
      </c>
      <c r="H101" s="36">
        <f>G101*(1+'Q.1.Input'!G100-$H$1)</f>
        <v>93844.045659279975</v>
      </c>
      <c r="I101" s="36">
        <f>H101*(1+'Q.1.Input'!H100-$H$1)</f>
        <v>109303.91374118977</v>
      </c>
      <c r="J101" s="36">
        <f>I101*(1+'Q.1.Input'!I100-$H$1)</f>
        <v>115146.20793065637</v>
      </c>
      <c r="K101" s="36">
        <f>J101*(1+'Q.1.Input'!J100-$H$1)</f>
        <v>113019.45747017715</v>
      </c>
      <c r="L101" s="36">
        <f>K101*(1+'Q.1.Input'!K100-$H$1)</f>
        <v>122351.47407348968</v>
      </c>
      <c r="M101" s="36">
        <f>L101*(1+'Q.1.Input'!L100-$H$1)</f>
        <v>117951.71506580699</v>
      </c>
      <c r="N101" s="36">
        <f>M101*(1+'Q.1.Input'!M100-$H$1)</f>
        <v>140711.67800490512</v>
      </c>
      <c r="O101" s="41">
        <f t="shared" si="4"/>
        <v>134391.63793441217</v>
      </c>
      <c r="P101" s="42" t="str">
        <f t="shared" si="5"/>
        <v>No</v>
      </c>
    </row>
    <row r="102" spans="3:16" x14ac:dyDescent="0.35">
      <c r="C102" s="26">
        <f t="shared" si="6"/>
        <v>97</v>
      </c>
      <c r="D102" s="35">
        <v>100000</v>
      </c>
      <c r="E102" s="36">
        <f>D102*(1+'Q.1.Input'!D101-$H$1)</f>
        <v>109467</v>
      </c>
      <c r="F102" s="36">
        <f>E102*(1+'Q.1.Input'!E101-$H$1)</f>
        <v>118228.73868000001</v>
      </c>
      <c r="G102" s="36">
        <f>F102*(1+'Q.1.Input'!F101-$H$1)</f>
        <v>129247.657124976</v>
      </c>
      <c r="H102" s="36">
        <f>G102*(1+'Q.1.Input'!G101-$H$1)</f>
        <v>122857.6529567172</v>
      </c>
      <c r="I102" s="36">
        <f>H102*(1+'Q.1.Input'!H101-$H$1)</f>
        <v>138990.09136646375</v>
      </c>
      <c r="J102" s="36">
        <f>I102*(1+'Q.1.Input'!I101-$H$1)</f>
        <v>145904.84841194531</v>
      </c>
      <c r="K102" s="36">
        <f>J102*(1+'Q.1.Input'!J101-$H$1)</f>
        <v>160102.84921091169</v>
      </c>
      <c r="L102" s="36">
        <f>K102*(1+'Q.1.Input'!K101-$H$1)</f>
        <v>155578.34269221133</v>
      </c>
      <c r="M102" s="36">
        <f>L102*(1+'Q.1.Input'!L101-$H$1)</f>
        <v>164978.38615767477</v>
      </c>
      <c r="N102" s="36">
        <f>M102*(1+'Q.1.Input'!M101-$H$1)</f>
        <v>156985.18334833544</v>
      </c>
      <c r="O102" s="41">
        <f t="shared" si="4"/>
        <v>134391.63793441217</v>
      </c>
      <c r="P102" s="42" t="str">
        <f t="shared" si="5"/>
        <v>No</v>
      </c>
    </row>
    <row r="103" spans="3:16" x14ac:dyDescent="0.35">
      <c r="C103" s="26">
        <f t="shared" si="6"/>
        <v>98</v>
      </c>
      <c r="D103" s="35">
        <v>100000</v>
      </c>
      <c r="E103" s="36">
        <f>D103*(1+'Q.1.Input'!D102-$H$1)</f>
        <v>101494</v>
      </c>
      <c r="F103" s="36">
        <f>E103*(1+'Q.1.Input'!E102-$H$1)</f>
        <v>108261.61992000001</v>
      </c>
      <c r="G103" s="36">
        <f>F103*(1+'Q.1.Input'!F102-$H$1)</f>
        <v>102388.42703934002</v>
      </c>
      <c r="H103" s="36">
        <f>G103*(1+'Q.1.Input'!G102-$H$1)</f>
        <v>99833.835784708499</v>
      </c>
      <c r="I103" s="36">
        <f>H103*(1+'Q.1.Input'!H102-$H$1)</f>
        <v>99601.222947330127</v>
      </c>
      <c r="J103" s="36">
        <f>I103*(1+'Q.1.Input'!I102-$H$1)</f>
        <v>97401.031932423604</v>
      </c>
      <c r="K103" s="36">
        <f>J103*(1+'Q.1.Input'!J102-$H$1)</f>
        <v>108376.1802105691</v>
      </c>
      <c r="L103" s="36">
        <f>K103*(1+'Q.1.Input'!K102-$H$1)</f>
        <v>103162.20218063862</v>
      </c>
      <c r="M103" s="36">
        <f>L103*(1+'Q.1.Input'!L102-$H$1)</f>
        <v>111597.77545294946</v>
      </c>
      <c r="N103" s="36">
        <f>M103*(1+'Q.1.Input'!M102-$H$1)</f>
        <v>106718.7207101465</v>
      </c>
      <c r="O103" s="41">
        <f t="shared" si="4"/>
        <v>134391.63793441217</v>
      </c>
      <c r="P103" s="42" t="str">
        <f t="shared" si="5"/>
        <v>Yes</v>
      </c>
    </row>
    <row r="104" spans="3:16" x14ac:dyDescent="0.35">
      <c r="C104" s="26">
        <f t="shared" si="6"/>
        <v>99</v>
      </c>
      <c r="D104" s="35">
        <v>100000</v>
      </c>
      <c r="E104" s="36">
        <f>D104*(1+'Q.1.Input'!D103-$H$1)</f>
        <v>103177.99999999999</v>
      </c>
      <c r="F104" s="36">
        <f>E104*(1+'Q.1.Input'!E103-$H$1)</f>
        <v>107804.50151999999</v>
      </c>
      <c r="G104" s="36">
        <f>F104*(1+'Q.1.Input'!F103-$H$1)</f>
        <v>115507.13315360399</v>
      </c>
      <c r="H104" s="36">
        <f>G104*(1+'Q.1.Input'!G103-$H$1)</f>
        <v>126274.70810618297</v>
      </c>
      <c r="I104" s="36">
        <f>H104*(1+'Q.1.Input'!H103-$H$1)</f>
        <v>133564.54700515291</v>
      </c>
      <c r="J104" s="36">
        <f>I104*(1+'Q.1.Input'!I103-$H$1)</f>
        <v>143245.30537208641</v>
      </c>
      <c r="K104" s="36">
        <f>J104*(1+'Q.1.Input'!J103-$H$1)</f>
        <v>136326.55712261464</v>
      </c>
      <c r="L104" s="36">
        <f>K104*(1+'Q.1.Input'!K103-$H$1)</f>
        <v>134907.39766296823</v>
      </c>
      <c r="M104" s="36">
        <f>L104*(1+'Q.1.Input'!L103-$H$1)</f>
        <v>146160.02370203641</v>
      </c>
      <c r="N104" s="36">
        <f>M104*(1+'Q.1.Input'!M103-$H$1)</f>
        <v>156531.53898393293</v>
      </c>
      <c r="O104" s="41">
        <f t="shared" si="4"/>
        <v>134391.63793441217</v>
      </c>
      <c r="P104" s="42" t="str">
        <f t="shared" si="5"/>
        <v>No</v>
      </c>
    </row>
    <row r="105" spans="3:16" x14ac:dyDescent="0.35">
      <c r="C105" s="32">
        <f t="shared" si="6"/>
        <v>100</v>
      </c>
      <c r="D105" s="37">
        <v>100000</v>
      </c>
      <c r="E105" s="38">
        <f>D105*(1+'Q.1.Input'!D104-$H$1)</f>
        <v>96057</v>
      </c>
      <c r="F105" s="38">
        <f>E105*(1+'Q.1.Input'!E104-$H$1)</f>
        <v>103478.36382000001</v>
      </c>
      <c r="G105" s="38">
        <f>F105*(1+'Q.1.Input'!F104-$H$1)</f>
        <v>109191.40428650221</v>
      </c>
      <c r="H105" s="38">
        <f>G105*(1+'Q.1.Input'!G104-$H$1)</f>
        <v>115193.65578013123</v>
      </c>
      <c r="I105" s="38">
        <f>H105*(1+'Q.1.Input'!H104-$H$1)</f>
        <v>110159.6930225395</v>
      </c>
      <c r="J105" s="38">
        <f>I105*(1+'Q.1.Input'!I104-$H$1)</f>
        <v>115835.12040706073</v>
      </c>
      <c r="K105" s="38">
        <f>J105*(1+'Q.1.Input'!J104-$H$1)</f>
        <v>114830.82991313153</v>
      </c>
      <c r="L105" s="38">
        <f>K105*(1+'Q.1.Input'!K104-$H$1)</f>
        <v>122604.87709825054</v>
      </c>
      <c r="M105" s="38">
        <f>L105*(1+'Q.1.Input'!L104-$H$1)</f>
        <v>121988.17456644635</v>
      </c>
      <c r="N105" s="38">
        <f>M105*(1+'Q.1.Input'!M104-$H$1)</f>
        <v>152670.64023339894</v>
      </c>
      <c r="O105" s="43">
        <f t="shared" si="4"/>
        <v>134391.63793441217</v>
      </c>
      <c r="P105" s="44" t="str">
        <f t="shared" si="5"/>
        <v>No</v>
      </c>
    </row>
    <row r="108" spans="3:16" x14ac:dyDescent="0.35">
      <c r="O108" s="13"/>
    </row>
  </sheetData>
  <mergeCells count="1">
    <mergeCell ref="E4:N4"/>
  </mergeCells>
  <pageMargins left="0.7" right="0.7" top="0.75" bottom="0.75" header="0.3" footer="0.3"/>
  <headerFooter>
    <oddFooter>&amp;L_x000D_&amp;1#&amp;"Aptos"&amp;10&amp;K000000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515E-6457-4B68-B4D1-02C2960A6892}">
  <dimension ref="A1:AD107"/>
  <sheetViews>
    <sheetView showGridLines="0" workbookViewId="0"/>
  </sheetViews>
  <sheetFormatPr defaultRowHeight="14.5" x14ac:dyDescent="0.35"/>
  <cols>
    <col min="1" max="1" width="14.7265625" bestFit="1" customWidth="1"/>
    <col min="3" max="3" width="10" bestFit="1" customWidth="1"/>
    <col min="5" max="6" width="11.1796875" bestFit="1" customWidth="1"/>
    <col min="7" max="7" width="17.7265625" bestFit="1" customWidth="1"/>
    <col min="8" max="14" width="11.1796875" bestFit="1" customWidth="1"/>
    <col min="15" max="27" width="11.1796875" customWidth="1"/>
    <col min="28" max="28" width="14.7265625" bestFit="1" customWidth="1"/>
    <col min="29" max="29" width="14.36328125" bestFit="1" customWidth="1"/>
  </cols>
  <sheetData>
    <row r="1" spans="1:30" x14ac:dyDescent="0.35">
      <c r="A1" s="4" t="s">
        <v>4</v>
      </c>
      <c r="B1" s="8">
        <v>0.03</v>
      </c>
      <c r="C1" t="s">
        <v>5</v>
      </c>
      <c r="G1" s="4" t="s">
        <v>14</v>
      </c>
      <c r="H1" s="7">
        <f>AVERAGE(AB6:AB105)</f>
        <v>164852.01361197344</v>
      </c>
      <c r="I1" s="47"/>
    </row>
    <row r="2" spans="1:30" ht="43.5" x14ac:dyDescent="0.35">
      <c r="G2" s="6" t="s">
        <v>7</v>
      </c>
      <c r="H2" s="9">
        <f>COUNTIFS($AD$6:$AD$105,"Yes")/100</f>
        <v>0.03</v>
      </c>
      <c r="I2" s="47"/>
    </row>
    <row r="4" spans="1:30" x14ac:dyDescent="0.35">
      <c r="D4" s="5" t="s">
        <v>1</v>
      </c>
      <c r="E4" s="77"/>
      <c r="F4" s="77"/>
      <c r="G4" s="77"/>
      <c r="H4" s="77"/>
      <c r="I4" s="77"/>
      <c r="J4" s="77"/>
      <c r="K4" s="77"/>
      <c r="L4" s="77"/>
      <c r="M4" s="77"/>
      <c r="N4" s="77"/>
      <c r="Q4" s="77"/>
      <c r="R4" s="77"/>
      <c r="S4" s="77"/>
      <c r="T4" s="77"/>
      <c r="U4" s="77"/>
      <c r="V4" s="77"/>
      <c r="W4" s="77"/>
      <c r="X4" s="77"/>
      <c r="Y4" s="77"/>
      <c r="Z4" s="77"/>
      <c r="AB4" s="47"/>
      <c r="AC4" s="47"/>
      <c r="AD4" s="47"/>
    </row>
    <row r="5" spans="1:30" x14ac:dyDescent="0.35">
      <c r="C5" s="31" t="s">
        <v>0</v>
      </c>
      <c r="D5" s="31">
        <v>0</v>
      </c>
      <c r="E5" s="3">
        <f>D5+1</f>
        <v>1</v>
      </c>
      <c r="F5" s="3">
        <f t="shared" ref="F5:N5" si="0">E5+1</f>
        <v>2</v>
      </c>
      <c r="G5" s="3">
        <f t="shared" si="0"/>
        <v>3</v>
      </c>
      <c r="H5" s="3">
        <f t="shared" si="0"/>
        <v>4</v>
      </c>
      <c r="I5" s="3">
        <f t="shared" si="0"/>
        <v>5</v>
      </c>
      <c r="J5" s="3">
        <f t="shared" si="0"/>
        <v>6</v>
      </c>
      <c r="K5" s="3">
        <f t="shared" si="0"/>
        <v>7</v>
      </c>
      <c r="L5" s="3">
        <f t="shared" si="0"/>
        <v>8</v>
      </c>
      <c r="M5" s="3">
        <f t="shared" si="0"/>
        <v>9</v>
      </c>
      <c r="N5" s="3">
        <f t="shared" si="0"/>
        <v>10</v>
      </c>
      <c r="O5" s="13"/>
      <c r="P5" s="31" t="s">
        <v>0</v>
      </c>
      <c r="Q5" s="31">
        <v>0</v>
      </c>
      <c r="R5" s="3">
        <f>Q5+1</f>
        <v>1</v>
      </c>
      <c r="S5" s="3">
        <f t="shared" ref="S5" si="1">R5+1</f>
        <v>2</v>
      </c>
      <c r="T5" s="3">
        <f t="shared" ref="T5" si="2">S5+1</f>
        <v>3</v>
      </c>
      <c r="U5" s="3">
        <f t="shared" ref="U5" si="3">T5+1</f>
        <v>4</v>
      </c>
      <c r="V5" s="3">
        <f t="shared" ref="V5" si="4">U5+1</f>
        <v>5</v>
      </c>
      <c r="W5" s="3">
        <f t="shared" ref="W5" si="5">V5+1</f>
        <v>6</v>
      </c>
      <c r="X5" s="3">
        <f t="shared" ref="X5" si="6">W5+1</f>
        <v>7</v>
      </c>
      <c r="Y5" s="3">
        <f t="shared" ref="Y5" si="7">X5+1</f>
        <v>8</v>
      </c>
      <c r="Z5" s="3">
        <f t="shared" ref="Z5" si="8">Y5+1</f>
        <v>9</v>
      </c>
      <c r="AA5" s="3">
        <f t="shared" ref="AA5" si="9">Z5+1</f>
        <v>10</v>
      </c>
      <c r="AB5" s="3" t="s">
        <v>13</v>
      </c>
      <c r="AC5" s="3" t="s">
        <v>3</v>
      </c>
      <c r="AD5" s="3" t="s">
        <v>6</v>
      </c>
    </row>
    <row r="6" spans="1:30" x14ac:dyDescent="0.35">
      <c r="C6" s="24">
        <v>1</v>
      </c>
      <c r="D6" s="33">
        <v>50000</v>
      </c>
      <c r="E6" s="34">
        <f>D6*(1+'Q.1.Input'!D5)</f>
        <v>49803.5</v>
      </c>
      <c r="F6" s="34">
        <f>E6*(1+'Q.1.Input'!E5)</f>
        <v>52677.161950000002</v>
      </c>
      <c r="G6" s="34">
        <f>F6*(1+'Q.1.Input'!F5)</f>
        <v>54059.410679568005</v>
      </c>
      <c r="H6" s="34">
        <f>G6*(1+'Q.1.Input'!G5)</f>
        <v>52847.39869213209</v>
      </c>
      <c r="I6" s="34">
        <f>H6*(1+'Q.1.Input'!H5)</f>
        <v>56082.716440064418</v>
      </c>
      <c r="J6" s="34">
        <f>I6*(1+'Q.1.Input'!I5)</f>
        <v>63891.113050014588</v>
      </c>
      <c r="K6" s="34">
        <f>J6*(1+'Q.1.Input'!J5)</f>
        <v>61242.18750296098</v>
      </c>
      <c r="L6" s="34">
        <f>K6*(1+'Q.1.Input'!K5)</f>
        <v>59041.755705979594</v>
      </c>
      <c r="M6" s="34">
        <f>L6*(1+'Q.1.Input'!L5)</f>
        <v>64483.043911842673</v>
      </c>
      <c r="N6" s="34">
        <f>M6*(1+'Q.1.Input'!M5)</f>
        <v>62344.141345286851</v>
      </c>
      <c r="O6" s="14"/>
      <c r="P6" s="24">
        <v>1</v>
      </c>
      <c r="Q6" s="33">
        <v>50000</v>
      </c>
      <c r="R6" s="34">
        <f>Q6*1.035</f>
        <v>51749.999999999993</v>
      </c>
      <c r="S6" s="34">
        <f t="shared" ref="S6:AA6" si="10">R6*1.035</f>
        <v>53561.249999999985</v>
      </c>
      <c r="T6" s="34">
        <f t="shared" si="10"/>
        <v>55435.893749999981</v>
      </c>
      <c r="U6" s="34">
        <f t="shared" si="10"/>
        <v>57376.150031249977</v>
      </c>
      <c r="V6" s="34">
        <f t="shared" si="10"/>
        <v>59384.315282343719</v>
      </c>
      <c r="W6" s="34">
        <f t="shared" si="10"/>
        <v>61462.766317225745</v>
      </c>
      <c r="X6" s="34">
        <f t="shared" si="10"/>
        <v>63613.96313832864</v>
      </c>
      <c r="Y6" s="34">
        <f t="shared" si="10"/>
        <v>65840.451848170138</v>
      </c>
      <c r="Z6" s="34">
        <f t="shared" si="10"/>
        <v>68144.867662856093</v>
      </c>
      <c r="AA6" s="34">
        <f t="shared" si="10"/>
        <v>70529.938031056052</v>
      </c>
      <c r="AB6" s="39">
        <f>AA6+N6</f>
        <v>132874.07937634291</v>
      </c>
      <c r="AC6" s="39">
        <f>(D6+Q6)*(1+$B$1)^10</f>
        <v>134391.63793441217</v>
      </c>
      <c r="AD6" s="39" t="str">
        <f>IF(AB6&lt;AC6,"Yes","No")</f>
        <v>Yes</v>
      </c>
    </row>
    <row r="7" spans="1:30" x14ac:dyDescent="0.35">
      <c r="C7" s="26">
        <f>C6+1</f>
        <v>2</v>
      </c>
      <c r="D7" s="35">
        <v>50000</v>
      </c>
      <c r="E7" s="36">
        <f>D7*(1+'Q.1.Input'!D6)</f>
        <v>55817.000000000007</v>
      </c>
      <c r="F7" s="36">
        <f>E7*(1+'Q.1.Input'!E6)</f>
        <v>53471.011490000004</v>
      </c>
      <c r="G7" s="36">
        <f>F7*(1+'Q.1.Input'!F6)</f>
        <v>53396.686784028905</v>
      </c>
      <c r="H7" s="36">
        <f>G7*(1+'Q.1.Input'!G6)</f>
        <v>59184.353664549795</v>
      </c>
      <c r="I7" s="36">
        <f>H7*(1+'Q.1.Input'!H6)</f>
        <v>57903.604251248937</v>
      </c>
      <c r="J7" s="36">
        <f>I7*(1+'Q.1.Input'!I6)</f>
        <v>61353.500992538349</v>
      </c>
      <c r="K7" s="36">
        <f>J7*(1+'Q.1.Input'!J6)</f>
        <v>81530.82686395444</v>
      </c>
      <c r="L7" s="36">
        <f>K7*(1+'Q.1.Input'!K6)</f>
        <v>80020.060642165365</v>
      </c>
      <c r="M7" s="36">
        <f>L7*(1+'Q.1.Input'!L6)</f>
        <v>95095.840067149329</v>
      </c>
      <c r="N7" s="36">
        <f>M7*(1+'Q.1.Input'!M6)</f>
        <v>103233.19110169529</v>
      </c>
      <c r="O7" s="14"/>
      <c r="P7" s="26">
        <f>P6+1</f>
        <v>2</v>
      </c>
      <c r="Q7" s="35">
        <v>50000</v>
      </c>
      <c r="R7" s="36">
        <f t="shared" ref="R7:AA70" si="11">Q7*1.035</f>
        <v>51749.999999999993</v>
      </c>
      <c r="S7" s="36">
        <f t="shared" si="11"/>
        <v>53561.249999999985</v>
      </c>
      <c r="T7" s="36">
        <f t="shared" si="11"/>
        <v>55435.893749999981</v>
      </c>
      <c r="U7" s="36">
        <f t="shared" si="11"/>
        <v>57376.150031249977</v>
      </c>
      <c r="V7" s="36">
        <f t="shared" si="11"/>
        <v>59384.315282343719</v>
      </c>
      <c r="W7" s="36">
        <f t="shared" si="11"/>
        <v>61462.766317225745</v>
      </c>
      <c r="X7" s="36">
        <f t="shared" si="11"/>
        <v>63613.96313832864</v>
      </c>
      <c r="Y7" s="36">
        <f t="shared" si="11"/>
        <v>65840.451848170138</v>
      </c>
      <c r="Z7" s="36">
        <f t="shared" si="11"/>
        <v>68144.867662856093</v>
      </c>
      <c r="AA7" s="36">
        <f t="shared" si="11"/>
        <v>70529.938031056052</v>
      </c>
      <c r="AB7" s="41">
        <f t="shared" ref="AB7:AB70" si="12">AA7+N7</f>
        <v>173763.12913275135</v>
      </c>
      <c r="AC7" s="41">
        <f t="shared" ref="AC7:AC70" si="13">(D7+Q7)*(1+$B$1)^10</f>
        <v>134391.63793441217</v>
      </c>
      <c r="AD7" s="41" t="str">
        <f t="shared" ref="AD7:AD70" si="14">IF(AB7&lt;AC7,"Yes","No")</f>
        <v>No</v>
      </c>
    </row>
    <row r="8" spans="1:30" x14ac:dyDescent="0.35">
      <c r="C8" s="26">
        <f t="shared" ref="C8:C71" si="15">C7+1</f>
        <v>3</v>
      </c>
      <c r="D8" s="35">
        <v>50000</v>
      </c>
      <c r="E8" s="36">
        <f>D8*(1+'Q.1.Input'!D7)</f>
        <v>55048</v>
      </c>
      <c r="F8" s="36">
        <f>E8*(1+'Q.1.Input'!E7)</f>
        <v>57160.191760000002</v>
      </c>
      <c r="G8" s="36">
        <f>F8*(1+'Q.1.Input'!F7)</f>
        <v>55891.807104845597</v>
      </c>
      <c r="H8" s="36">
        <f>G8*(1+'Q.1.Input'!G7)</f>
        <v>57881.555437778101</v>
      </c>
      <c r="I8" s="36">
        <f>H8*(1+'Q.1.Input'!H7)</f>
        <v>67952.367268397124</v>
      </c>
      <c r="J8" s="36">
        <f>I8*(1+'Q.1.Input'!I7)</f>
        <v>70919.16762333535</v>
      </c>
      <c r="K8" s="36">
        <f>J8*(1+'Q.1.Input'!J7)</f>
        <v>79914.554844679209</v>
      </c>
      <c r="L8" s="36">
        <f>K8*(1+'Q.1.Input'!K7)</f>
        <v>80679.337134542802</v>
      </c>
      <c r="M8" s="36">
        <f>L8*(1+'Q.1.Input'!L7)</f>
        <v>90790.87845761505</v>
      </c>
      <c r="N8" s="36">
        <f>M8*(1+'Q.1.Input'!M7)</f>
        <v>99874.505847299428</v>
      </c>
      <c r="O8" s="14"/>
      <c r="P8" s="26">
        <f t="shared" ref="P8:P71" si="16">P7+1</f>
        <v>3</v>
      </c>
      <c r="Q8" s="35">
        <v>50000</v>
      </c>
      <c r="R8" s="36">
        <f t="shared" si="11"/>
        <v>51749.999999999993</v>
      </c>
      <c r="S8" s="36">
        <f t="shared" si="11"/>
        <v>53561.249999999985</v>
      </c>
      <c r="T8" s="36">
        <f t="shared" si="11"/>
        <v>55435.893749999981</v>
      </c>
      <c r="U8" s="36">
        <f t="shared" si="11"/>
        <v>57376.150031249977</v>
      </c>
      <c r="V8" s="36">
        <f t="shared" si="11"/>
        <v>59384.315282343719</v>
      </c>
      <c r="W8" s="36">
        <f t="shared" si="11"/>
        <v>61462.766317225745</v>
      </c>
      <c r="X8" s="36">
        <f t="shared" si="11"/>
        <v>63613.96313832864</v>
      </c>
      <c r="Y8" s="36">
        <f t="shared" si="11"/>
        <v>65840.451848170138</v>
      </c>
      <c r="Z8" s="36">
        <f t="shared" si="11"/>
        <v>68144.867662856093</v>
      </c>
      <c r="AA8" s="36">
        <f t="shared" si="11"/>
        <v>70529.938031056052</v>
      </c>
      <c r="AB8" s="41">
        <f t="shared" si="12"/>
        <v>170404.44387835549</v>
      </c>
      <c r="AC8" s="41">
        <f t="shared" si="13"/>
        <v>134391.63793441217</v>
      </c>
      <c r="AD8" s="41" t="str">
        <f t="shared" si="14"/>
        <v>No</v>
      </c>
    </row>
    <row r="9" spans="1:30" x14ac:dyDescent="0.35">
      <c r="C9" s="26">
        <f t="shared" si="15"/>
        <v>4</v>
      </c>
      <c r="D9" s="35">
        <v>50000</v>
      </c>
      <c r="E9" s="36">
        <f>D9*(1+'Q.1.Input'!D8)</f>
        <v>50614.499999999993</v>
      </c>
      <c r="F9" s="36">
        <f>E9*(1+'Q.1.Input'!E8)</f>
        <v>51181.888544999987</v>
      </c>
      <c r="G9" s="36">
        <f>F9*(1+'Q.1.Input'!F8)</f>
        <v>56516.064969159888</v>
      </c>
      <c r="H9" s="36">
        <f>G9*(1+'Q.1.Input'!G8)</f>
        <v>60986.485708220433</v>
      </c>
      <c r="I9" s="36">
        <f>H9*(1+'Q.1.Input'!H8)</f>
        <v>64415.145934736582</v>
      </c>
      <c r="J9" s="36">
        <f>I9*(1+'Q.1.Input'!I8)</f>
        <v>63205.429494082229</v>
      </c>
      <c r="K9" s="36">
        <f>J9*(1+'Q.1.Input'!J8)</f>
        <v>60529.943663597733</v>
      </c>
      <c r="L9" s="36">
        <f>K9*(1+'Q.1.Input'!K8)</f>
        <v>64088.499051580635</v>
      </c>
      <c r="M9" s="36">
        <f>L9*(1+'Q.1.Input'!L8)</f>
        <v>65429.230451739706</v>
      </c>
      <c r="N9" s="36">
        <f>M9*(1+'Q.1.Input'!M8)</f>
        <v>69413.216293946141</v>
      </c>
      <c r="O9" s="14"/>
      <c r="P9" s="26">
        <f t="shared" si="16"/>
        <v>4</v>
      </c>
      <c r="Q9" s="35">
        <v>50000</v>
      </c>
      <c r="R9" s="36">
        <f t="shared" si="11"/>
        <v>51749.999999999993</v>
      </c>
      <c r="S9" s="36">
        <f t="shared" si="11"/>
        <v>53561.249999999985</v>
      </c>
      <c r="T9" s="36">
        <f t="shared" si="11"/>
        <v>55435.893749999981</v>
      </c>
      <c r="U9" s="36">
        <f t="shared" si="11"/>
        <v>57376.150031249977</v>
      </c>
      <c r="V9" s="36">
        <f t="shared" si="11"/>
        <v>59384.315282343719</v>
      </c>
      <c r="W9" s="36">
        <f t="shared" si="11"/>
        <v>61462.766317225745</v>
      </c>
      <c r="X9" s="36">
        <f t="shared" si="11"/>
        <v>63613.96313832864</v>
      </c>
      <c r="Y9" s="36">
        <f t="shared" si="11"/>
        <v>65840.451848170138</v>
      </c>
      <c r="Z9" s="36">
        <f t="shared" si="11"/>
        <v>68144.867662856093</v>
      </c>
      <c r="AA9" s="36">
        <f t="shared" si="11"/>
        <v>70529.938031056052</v>
      </c>
      <c r="AB9" s="41">
        <f t="shared" si="12"/>
        <v>139943.15432500219</v>
      </c>
      <c r="AC9" s="41">
        <f t="shared" si="13"/>
        <v>134391.63793441217</v>
      </c>
      <c r="AD9" s="41" t="str">
        <f t="shared" si="14"/>
        <v>No</v>
      </c>
    </row>
    <row r="10" spans="1:30" x14ac:dyDescent="0.35">
      <c r="C10" s="26">
        <f t="shared" si="15"/>
        <v>5</v>
      </c>
      <c r="D10" s="35">
        <v>50000</v>
      </c>
      <c r="E10" s="36">
        <f>D10*(1+'Q.1.Input'!D9)</f>
        <v>53461.499999999993</v>
      </c>
      <c r="F10" s="36">
        <f>E10*(1+'Q.1.Input'!E9)</f>
        <v>53610.657584999994</v>
      </c>
      <c r="G10" s="36">
        <f>F10*(1+'Q.1.Input'!F9)</f>
        <v>54770.792215139401</v>
      </c>
      <c r="H10" s="36">
        <f>G10*(1+'Q.1.Input'!G9)</f>
        <v>56111.033500643862</v>
      </c>
      <c r="I10" s="36">
        <f>H10*(1+'Q.1.Input'!H9)</f>
        <v>61434.287248849949</v>
      </c>
      <c r="J10" s="36">
        <f>I10*(1+'Q.1.Input'!I9)</f>
        <v>64922.526078839655</v>
      </c>
      <c r="K10" s="36">
        <f>J10*(1+'Q.1.Input'!J9)</f>
        <v>63629.269359349164</v>
      </c>
      <c r="L10" s="36">
        <f>K10*(1+'Q.1.Input'!K9)</f>
        <v>62513.21197478618</v>
      </c>
      <c r="M10" s="36">
        <f>L10*(1+'Q.1.Input'!L9)</f>
        <v>68639.506748315238</v>
      </c>
      <c r="N10" s="36">
        <f>M10*(1+'Q.1.Input'!M9)</f>
        <v>68837.874922817879</v>
      </c>
      <c r="O10" s="14"/>
      <c r="P10" s="26">
        <f t="shared" si="16"/>
        <v>5</v>
      </c>
      <c r="Q10" s="35">
        <v>50000</v>
      </c>
      <c r="R10" s="36">
        <f t="shared" si="11"/>
        <v>51749.999999999993</v>
      </c>
      <c r="S10" s="36">
        <f t="shared" si="11"/>
        <v>53561.249999999985</v>
      </c>
      <c r="T10" s="36">
        <f t="shared" si="11"/>
        <v>55435.893749999981</v>
      </c>
      <c r="U10" s="36">
        <f t="shared" si="11"/>
        <v>57376.150031249977</v>
      </c>
      <c r="V10" s="36">
        <f t="shared" si="11"/>
        <v>59384.315282343719</v>
      </c>
      <c r="W10" s="36">
        <f t="shared" si="11"/>
        <v>61462.766317225745</v>
      </c>
      <c r="X10" s="36">
        <f t="shared" si="11"/>
        <v>63613.96313832864</v>
      </c>
      <c r="Y10" s="36">
        <f t="shared" si="11"/>
        <v>65840.451848170138</v>
      </c>
      <c r="Z10" s="36">
        <f t="shared" si="11"/>
        <v>68144.867662856093</v>
      </c>
      <c r="AA10" s="36">
        <f t="shared" si="11"/>
        <v>70529.938031056052</v>
      </c>
      <c r="AB10" s="41">
        <f t="shared" si="12"/>
        <v>139367.81295387394</v>
      </c>
      <c r="AC10" s="41">
        <f t="shared" si="13"/>
        <v>134391.63793441217</v>
      </c>
      <c r="AD10" s="41" t="str">
        <f t="shared" si="14"/>
        <v>No</v>
      </c>
    </row>
    <row r="11" spans="1:30" x14ac:dyDescent="0.35">
      <c r="C11" s="26">
        <f t="shared" si="15"/>
        <v>6</v>
      </c>
      <c r="D11" s="35">
        <v>50000</v>
      </c>
      <c r="E11" s="36">
        <f>D11*(1+'Q.1.Input'!D10)</f>
        <v>54096</v>
      </c>
      <c r="F11" s="36">
        <f>E11*(1+'Q.1.Input'!E10)</f>
        <v>60694.630079999995</v>
      </c>
      <c r="G11" s="36">
        <f>F11*(1+'Q.1.Input'!F10)</f>
        <v>67831.1046848064</v>
      </c>
      <c r="H11" s="36">
        <f>G11*(1+'Q.1.Input'!G10)</f>
        <v>74100.055379776197</v>
      </c>
      <c r="I11" s="36">
        <f>H11*(1+'Q.1.Input'!H10)</f>
        <v>81647.887020760201</v>
      </c>
      <c r="J11" s="36">
        <f>I11*(1+'Q.1.Input'!I10)</f>
        <v>86321.412073828513</v>
      </c>
      <c r="K11" s="36">
        <f>J11*(1+'Q.1.Input'!J10)</f>
        <v>82442.991029351397</v>
      </c>
      <c r="L11" s="36">
        <f>K11*(1+'Q.1.Input'!K10)</f>
        <v>82513.892001636646</v>
      </c>
      <c r="M11" s="36">
        <f>L11*(1+'Q.1.Input'!L10)</f>
        <v>93152.408097407664</v>
      </c>
      <c r="N11" s="36">
        <f>M11*(1+'Q.1.Input'!M10)</f>
        <v>94187.331351369852</v>
      </c>
      <c r="O11" s="14"/>
      <c r="P11" s="26">
        <f t="shared" si="16"/>
        <v>6</v>
      </c>
      <c r="Q11" s="35">
        <v>50000</v>
      </c>
      <c r="R11" s="36">
        <f t="shared" si="11"/>
        <v>51749.999999999993</v>
      </c>
      <c r="S11" s="36">
        <f t="shared" si="11"/>
        <v>53561.249999999985</v>
      </c>
      <c r="T11" s="36">
        <f t="shared" si="11"/>
        <v>55435.893749999981</v>
      </c>
      <c r="U11" s="36">
        <f t="shared" si="11"/>
        <v>57376.150031249977</v>
      </c>
      <c r="V11" s="36">
        <f t="shared" si="11"/>
        <v>59384.315282343719</v>
      </c>
      <c r="W11" s="36">
        <f t="shared" si="11"/>
        <v>61462.766317225745</v>
      </c>
      <c r="X11" s="36">
        <f t="shared" si="11"/>
        <v>63613.96313832864</v>
      </c>
      <c r="Y11" s="36">
        <f t="shared" si="11"/>
        <v>65840.451848170138</v>
      </c>
      <c r="Z11" s="36">
        <f t="shared" si="11"/>
        <v>68144.867662856093</v>
      </c>
      <c r="AA11" s="36">
        <f t="shared" si="11"/>
        <v>70529.938031056052</v>
      </c>
      <c r="AB11" s="41">
        <f t="shared" si="12"/>
        <v>164717.2693824259</v>
      </c>
      <c r="AC11" s="41">
        <f t="shared" si="13"/>
        <v>134391.63793441217</v>
      </c>
      <c r="AD11" s="41" t="str">
        <f t="shared" si="14"/>
        <v>No</v>
      </c>
    </row>
    <row r="12" spans="1:30" x14ac:dyDescent="0.35">
      <c r="C12" s="26">
        <f t="shared" si="15"/>
        <v>7</v>
      </c>
      <c r="D12" s="35">
        <v>50000</v>
      </c>
      <c r="E12" s="36">
        <f>D12*(1+'Q.1.Input'!D11)</f>
        <v>47526</v>
      </c>
      <c r="F12" s="36">
        <f>E12*(1+'Q.1.Input'!E11)</f>
        <v>50532.494760000001</v>
      </c>
      <c r="G12" s="36">
        <f>F12*(1+'Q.1.Input'!F11)</f>
        <v>53504.81610178321</v>
      </c>
      <c r="H12" s="36">
        <f>G12*(1+'Q.1.Input'!G11)</f>
        <v>53288.121596570985</v>
      </c>
      <c r="I12" s="36">
        <f>H12*(1+'Q.1.Input'!H11)</f>
        <v>57328.426976022994</v>
      </c>
      <c r="J12" s="36">
        <f>I12*(1+'Q.1.Input'!I11)</f>
        <v>63205.164025335114</v>
      </c>
      <c r="K12" s="36">
        <f>J12*(1+'Q.1.Input'!J11)</f>
        <v>66370.478639723893</v>
      </c>
      <c r="L12" s="36">
        <f>K12*(1+'Q.1.Input'!K11)</f>
        <v>69878.822140619697</v>
      </c>
      <c r="M12" s="36">
        <f>L12*(1+'Q.1.Input'!L11)</f>
        <v>70639.802513731047</v>
      </c>
      <c r="N12" s="36">
        <f>M12*(1+'Q.1.Input'!M11)</f>
        <v>79886.552662778442</v>
      </c>
      <c r="O12" s="14"/>
      <c r="P12" s="26">
        <f t="shared" si="16"/>
        <v>7</v>
      </c>
      <c r="Q12" s="35">
        <v>50000</v>
      </c>
      <c r="R12" s="36">
        <f t="shared" si="11"/>
        <v>51749.999999999993</v>
      </c>
      <c r="S12" s="36">
        <f t="shared" si="11"/>
        <v>53561.249999999985</v>
      </c>
      <c r="T12" s="36">
        <f t="shared" si="11"/>
        <v>55435.893749999981</v>
      </c>
      <c r="U12" s="36">
        <f t="shared" si="11"/>
        <v>57376.150031249977</v>
      </c>
      <c r="V12" s="36">
        <f t="shared" si="11"/>
        <v>59384.315282343719</v>
      </c>
      <c r="W12" s="36">
        <f t="shared" si="11"/>
        <v>61462.766317225745</v>
      </c>
      <c r="X12" s="36">
        <f t="shared" si="11"/>
        <v>63613.96313832864</v>
      </c>
      <c r="Y12" s="36">
        <f t="shared" si="11"/>
        <v>65840.451848170138</v>
      </c>
      <c r="Z12" s="36">
        <f t="shared" si="11"/>
        <v>68144.867662856093</v>
      </c>
      <c r="AA12" s="36">
        <f t="shared" si="11"/>
        <v>70529.938031056052</v>
      </c>
      <c r="AB12" s="41">
        <f t="shared" si="12"/>
        <v>150416.49069383449</v>
      </c>
      <c r="AC12" s="41">
        <f t="shared" si="13"/>
        <v>134391.63793441217</v>
      </c>
      <c r="AD12" s="41" t="str">
        <f t="shared" si="14"/>
        <v>No</v>
      </c>
    </row>
    <row r="13" spans="1:30" x14ac:dyDescent="0.35">
      <c r="C13" s="26">
        <f t="shared" si="15"/>
        <v>8</v>
      </c>
      <c r="D13" s="35">
        <v>50000</v>
      </c>
      <c r="E13" s="36">
        <f>D13*(1+'Q.1.Input'!D12)</f>
        <v>59326.500000000007</v>
      </c>
      <c r="F13" s="36">
        <f>E13*(1+'Q.1.Input'!E12)</f>
        <v>58104.967365000004</v>
      </c>
      <c r="G13" s="36">
        <f>F13*(1+'Q.1.Input'!F12)</f>
        <v>60526.201355099562</v>
      </c>
      <c r="H13" s="36">
        <f>G13*(1+'Q.1.Input'!G12)</f>
        <v>70919.76065179726</v>
      </c>
      <c r="I13" s="36">
        <f>H13*(1+'Q.1.Input'!H12)</f>
        <v>82231.462475758919</v>
      </c>
      <c r="J13" s="36">
        <f>I13*(1+'Q.1.Input'!I12)</f>
        <v>91044.208309285998</v>
      </c>
      <c r="K13" s="36">
        <f>J13*(1+'Q.1.Input'!J12)</f>
        <v>101821.11124685619</v>
      </c>
      <c r="L13" s="36">
        <f>K13*(1+'Q.1.Input'!K12)</f>
        <v>101356.80697957052</v>
      </c>
      <c r="M13" s="36">
        <f>L13*(1+'Q.1.Input'!L12)</f>
        <v>106577.6961070882</v>
      </c>
      <c r="N13" s="36">
        <f>M13*(1+'Q.1.Input'!M12)</f>
        <v>115860.61343801557</v>
      </c>
      <c r="O13" s="14"/>
      <c r="P13" s="26">
        <f t="shared" si="16"/>
        <v>8</v>
      </c>
      <c r="Q13" s="35">
        <v>50000</v>
      </c>
      <c r="R13" s="36">
        <f t="shared" si="11"/>
        <v>51749.999999999993</v>
      </c>
      <c r="S13" s="36">
        <f t="shared" si="11"/>
        <v>53561.249999999985</v>
      </c>
      <c r="T13" s="36">
        <f t="shared" si="11"/>
        <v>55435.893749999981</v>
      </c>
      <c r="U13" s="36">
        <f t="shared" si="11"/>
        <v>57376.150031249977</v>
      </c>
      <c r="V13" s="36">
        <f t="shared" si="11"/>
        <v>59384.315282343719</v>
      </c>
      <c r="W13" s="36">
        <f t="shared" si="11"/>
        <v>61462.766317225745</v>
      </c>
      <c r="X13" s="36">
        <f t="shared" si="11"/>
        <v>63613.96313832864</v>
      </c>
      <c r="Y13" s="36">
        <f t="shared" si="11"/>
        <v>65840.451848170138</v>
      </c>
      <c r="Z13" s="36">
        <f t="shared" si="11"/>
        <v>68144.867662856093</v>
      </c>
      <c r="AA13" s="36">
        <f t="shared" si="11"/>
        <v>70529.938031056052</v>
      </c>
      <c r="AB13" s="41">
        <f t="shared" si="12"/>
        <v>186390.55146907162</v>
      </c>
      <c r="AC13" s="41">
        <f t="shared" si="13"/>
        <v>134391.63793441217</v>
      </c>
      <c r="AD13" s="41" t="str">
        <f t="shared" si="14"/>
        <v>No</v>
      </c>
    </row>
    <row r="14" spans="1:30" x14ac:dyDescent="0.35">
      <c r="C14" s="26">
        <f t="shared" si="15"/>
        <v>9</v>
      </c>
      <c r="D14" s="35">
        <v>50000</v>
      </c>
      <c r="E14" s="36">
        <f>D14*(1+'Q.1.Input'!D13)</f>
        <v>56736.5</v>
      </c>
      <c r="F14" s="36">
        <f>E14*(1+'Q.1.Input'!E13)</f>
        <v>56202.042170000001</v>
      </c>
      <c r="G14" s="36">
        <f>F14*(1+'Q.1.Input'!F13)</f>
        <v>60309.287411783604</v>
      </c>
      <c r="H14" s="36">
        <f>G14*(1+'Q.1.Input'!G13)</f>
        <v>68632.572167483857</v>
      </c>
      <c r="I14" s="36">
        <f>H14*(1+'Q.1.Input'!H13)</f>
        <v>70446.531049870449</v>
      </c>
      <c r="J14" s="36">
        <f>I14*(1+'Q.1.Input'!I13)</f>
        <v>74631.759459543246</v>
      </c>
      <c r="K14" s="36">
        <f>J14*(1+'Q.1.Input'!J13)</f>
        <v>80094.804251981812</v>
      </c>
      <c r="L14" s="36">
        <f>K14*(1+'Q.1.Input'!K13)</f>
        <v>77125.689858360842</v>
      </c>
      <c r="M14" s="36">
        <f>L14*(1+'Q.1.Input'!L13)</f>
        <v>81423.133297268709</v>
      </c>
      <c r="N14" s="36">
        <f>M14*(1+'Q.1.Input'!M13)</f>
        <v>92814.229645556596</v>
      </c>
      <c r="O14" s="14"/>
      <c r="P14" s="26">
        <f t="shared" si="16"/>
        <v>9</v>
      </c>
      <c r="Q14" s="35">
        <v>50000</v>
      </c>
      <c r="R14" s="36">
        <f t="shared" si="11"/>
        <v>51749.999999999993</v>
      </c>
      <c r="S14" s="36">
        <f t="shared" si="11"/>
        <v>53561.249999999985</v>
      </c>
      <c r="T14" s="36">
        <f t="shared" si="11"/>
        <v>55435.893749999981</v>
      </c>
      <c r="U14" s="36">
        <f t="shared" si="11"/>
        <v>57376.150031249977</v>
      </c>
      <c r="V14" s="36">
        <f t="shared" si="11"/>
        <v>59384.315282343719</v>
      </c>
      <c r="W14" s="36">
        <f t="shared" si="11"/>
        <v>61462.766317225745</v>
      </c>
      <c r="X14" s="36">
        <f t="shared" si="11"/>
        <v>63613.96313832864</v>
      </c>
      <c r="Y14" s="36">
        <f t="shared" si="11"/>
        <v>65840.451848170138</v>
      </c>
      <c r="Z14" s="36">
        <f t="shared" si="11"/>
        <v>68144.867662856093</v>
      </c>
      <c r="AA14" s="36">
        <f t="shared" si="11"/>
        <v>70529.938031056052</v>
      </c>
      <c r="AB14" s="41">
        <f t="shared" si="12"/>
        <v>163344.16767661265</v>
      </c>
      <c r="AC14" s="41">
        <f t="shared" si="13"/>
        <v>134391.63793441217</v>
      </c>
      <c r="AD14" s="41" t="str">
        <f t="shared" si="14"/>
        <v>No</v>
      </c>
    </row>
    <row r="15" spans="1:30" x14ac:dyDescent="0.35">
      <c r="C15" s="26">
        <f t="shared" si="15"/>
        <v>10</v>
      </c>
      <c r="D15" s="35">
        <v>50000</v>
      </c>
      <c r="E15" s="36">
        <f>D15*(1+'Q.1.Input'!D14)</f>
        <v>57356.5</v>
      </c>
      <c r="F15" s="36">
        <f>E15*(1+'Q.1.Input'!E14)</f>
        <v>59935.821805</v>
      </c>
      <c r="G15" s="36">
        <f>F15*(1+'Q.1.Input'!F14)</f>
        <v>64412.428335615448</v>
      </c>
      <c r="H15" s="36">
        <f>G15*(1+'Q.1.Input'!G14)</f>
        <v>64317.742065962098</v>
      </c>
      <c r="I15" s="36">
        <f>H15*(1+'Q.1.Input'!H14)</f>
        <v>70860.142788911762</v>
      </c>
      <c r="J15" s="36">
        <f>I15*(1+'Q.1.Input'!I14)</f>
        <v>77050.484862951082</v>
      </c>
      <c r="K15" s="36">
        <f>J15*(1+'Q.1.Input'!J14)</f>
        <v>81663.497391695972</v>
      </c>
      <c r="L15" s="36">
        <f>K15*(1+'Q.1.Input'!K14)</f>
        <v>78102.968905418034</v>
      </c>
      <c r="M15" s="36">
        <f>L15*(1+'Q.1.Input'!L14)</f>
        <v>82743.066288088914</v>
      </c>
      <c r="N15" s="36">
        <f>M15*(1+'Q.1.Input'!M14)</f>
        <v>89326.932072632146</v>
      </c>
      <c r="O15" s="14"/>
      <c r="P15" s="26">
        <f t="shared" si="16"/>
        <v>10</v>
      </c>
      <c r="Q15" s="35">
        <v>50000</v>
      </c>
      <c r="R15" s="36">
        <f t="shared" si="11"/>
        <v>51749.999999999993</v>
      </c>
      <c r="S15" s="36">
        <f t="shared" si="11"/>
        <v>53561.249999999985</v>
      </c>
      <c r="T15" s="36">
        <f t="shared" si="11"/>
        <v>55435.893749999981</v>
      </c>
      <c r="U15" s="36">
        <f t="shared" si="11"/>
        <v>57376.150031249977</v>
      </c>
      <c r="V15" s="36">
        <f t="shared" si="11"/>
        <v>59384.315282343719</v>
      </c>
      <c r="W15" s="36">
        <f t="shared" si="11"/>
        <v>61462.766317225745</v>
      </c>
      <c r="X15" s="36">
        <f t="shared" si="11"/>
        <v>63613.96313832864</v>
      </c>
      <c r="Y15" s="36">
        <f t="shared" si="11"/>
        <v>65840.451848170138</v>
      </c>
      <c r="Z15" s="36">
        <f t="shared" si="11"/>
        <v>68144.867662856093</v>
      </c>
      <c r="AA15" s="36">
        <f t="shared" si="11"/>
        <v>70529.938031056052</v>
      </c>
      <c r="AB15" s="41">
        <f t="shared" si="12"/>
        <v>159856.87010368821</v>
      </c>
      <c r="AC15" s="41">
        <f t="shared" si="13"/>
        <v>134391.63793441217</v>
      </c>
      <c r="AD15" s="41" t="str">
        <f t="shared" si="14"/>
        <v>No</v>
      </c>
    </row>
    <row r="16" spans="1:30" x14ac:dyDescent="0.35">
      <c r="C16" s="26">
        <f t="shared" si="15"/>
        <v>11</v>
      </c>
      <c r="D16" s="35">
        <v>50000</v>
      </c>
      <c r="E16" s="36">
        <f>D16*(1+'Q.1.Input'!D15)</f>
        <v>52101.5</v>
      </c>
      <c r="F16" s="36">
        <f>E16*(1+'Q.1.Input'!E15)</f>
        <v>52307.300924999996</v>
      </c>
      <c r="G16" s="36">
        <f>F16*(1+'Q.1.Input'!F15)</f>
        <v>57154.618501719749</v>
      </c>
      <c r="H16" s="36">
        <f>G16*(1+'Q.1.Input'!G15)</f>
        <v>62081.918162753005</v>
      </c>
      <c r="I16" s="36">
        <f>H16*(1+'Q.1.Input'!H15)</f>
        <v>69125.111778317339</v>
      </c>
      <c r="J16" s="36">
        <f>I16*(1+'Q.1.Input'!I15)</f>
        <v>78412.761796852064</v>
      </c>
      <c r="K16" s="36">
        <f>J16*(1+'Q.1.Input'!J15)</f>
        <v>100378.52875900423</v>
      </c>
      <c r="L16" s="36">
        <f>K16*(1+'Q.1.Input'!K15)</f>
        <v>111626.94669173825</v>
      </c>
      <c r="M16" s="36">
        <f>L16*(1+'Q.1.Input'!L15)</f>
        <v>116548.57877137698</v>
      </c>
      <c r="N16" s="36">
        <f>M16*(1+'Q.1.Input'!M15)</f>
        <v>131575.18703237062</v>
      </c>
      <c r="O16" s="14"/>
      <c r="P16" s="26">
        <f t="shared" si="16"/>
        <v>11</v>
      </c>
      <c r="Q16" s="35">
        <v>50000</v>
      </c>
      <c r="R16" s="36">
        <f t="shared" si="11"/>
        <v>51749.999999999993</v>
      </c>
      <c r="S16" s="36">
        <f t="shared" si="11"/>
        <v>53561.249999999985</v>
      </c>
      <c r="T16" s="36">
        <f t="shared" si="11"/>
        <v>55435.893749999981</v>
      </c>
      <c r="U16" s="36">
        <f t="shared" si="11"/>
        <v>57376.150031249977</v>
      </c>
      <c r="V16" s="36">
        <f t="shared" si="11"/>
        <v>59384.315282343719</v>
      </c>
      <c r="W16" s="36">
        <f t="shared" si="11"/>
        <v>61462.766317225745</v>
      </c>
      <c r="X16" s="36">
        <f t="shared" si="11"/>
        <v>63613.96313832864</v>
      </c>
      <c r="Y16" s="36">
        <f t="shared" si="11"/>
        <v>65840.451848170138</v>
      </c>
      <c r="Z16" s="36">
        <f t="shared" si="11"/>
        <v>68144.867662856093</v>
      </c>
      <c r="AA16" s="36">
        <f t="shared" si="11"/>
        <v>70529.938031056052</v>
      </c>
      <c r="AB16" s="41">
        <f t="shared" si="12"/>
        <v>202105.12506342668</v>
      </c>
      <c r="AC16" s="41">
        <f t="shared" si="13"/>
        <v>134391.63793441217</v>
      </c>
      <c r="AD16" s="41" t="str">
        <f t="shared" si="14"/>
        <v>No</v>
      </c>
    </row>
    <row r="17" spans="3:30" x14ac:dyDescent="0.35">
      <c r="C17" s="26">
        <f t="shared" si="15"/>
        <v>12</v>
      </c>
      <c r="D17" s="35">
        <v>50000</v>
      </c>
      <c r="E17" s="36">
        <f>D17*(1+'Q.1.Input'!D16)</f>
        <v>53038.5</v>
      </c>
      <c r="F17" s="36">
        <f>E17*(1+'Q.1.Input'!E16)</f>
        <v>52200.491699999999</v>
      </c>
      <c r="G17" s="36">
        <f>F17*(1+'Q.1.Input'!F16)</f>
        <v>59564.937069036001</v>
      </c>
      <c r="H17" s="36">
        <f>G17*(1+'Q.1.Input'!G16)</f>
        <v>64568.391782835031</v>
      </c>
      <c r="I17" s="36">
        <f>H17*(1+'Q.1.Input'!H16)</f>
        <v>69054.603643906405</v>
      </c>
      <c r="J17" s="36">
        <f>I17*(1+'Q.1.Input'!I16)</f>
        <v>78412.192983692163</v>
      </c>
      <c r="K17" s="36">
        <f>J17*(1+'Q.1.Input'!J16)</f>
        <v>98298.309246286342</v>
      </c>
      <c r="L17" s="36">
        <f>K17*(1+'Q.1.Input'!K16)</f>
        <v>105259.79550710833</v>
      </c>
      <c r="M17" s="36">
        <f>L17*(1+'Q.1.Input'!L16)</f>
        <v>101236.76612282664</v>
      </c>
      <c r="N17" s="36">
        <f>M17*(1+'Q.1.Input'!M16)</f>
        <v>111583.16362057952</v>
      </c>
      <c r="O17" s="14"/>
      <c r="P17" s="26">
        <f t="shared" si="16"/>
        <v>12</v>
      </c>
      <c r="Q17" s="35">
        <v>50000</v>
      </c>
      <c r="R17" s="36">
        <f t="shared" si="11"/>
        <v>51749.999999999993</v>
      </c>
      <c r="S17" s="36">
        <f t="shared" si="11"/>
        <v>53561.249999999985</v>
      </c>
      <c r="T17" s="36">
        <f t="shared" si="11"/>
        <v>55435.893749999981</v>
      </c>
      <c r="U17" s="36">
        <f t="shared" si="11"/>
        <v>57376.150031249977</v>
      </c>
      <c r="V17" s="36">
        <f t="shared" si="11"/>
        <v>59384.315282343719</v>
      </c>
      <c r="W17" s="36">
        <f t="shared" si="11"/>
        <v>61462.766317225745</v>
      </c>
      <c r="X17" s="36">
        <f t="shared" si="11"/>
        <v>63613.96313832864</v>
      </c>
      <c r="Y17" s="36">
        <f t="shared" si="11"/>
        <v>65840.451848170138</v>
      </c>
      <c r="Z17" s="36">
        <f t="shared" si="11"/>
        <v>68144.867662856093</v>
      </c>
      <c r="AA17" s="36">
        <f t="shared" si="11"/>
        <v>70529.938031056052</v>
      </c>
      <c r="AB17" s="41">
        <f t="shared" si="12"/>
        <v>182113.10165163557</v>
      </c>
      <c r="AC17" s="41">
        <f t="shared" si="13"/>
        <v>134391.63793441217</v>
      </c>
      <c r="AD17" s="41" t="str">
        <f t="shared" si="14"/>
        <v>No</v>
      </c>
    </row>
    <row r="18" spans="3:30" x14ac:dyDescent="0.35">
      <c r="C18" s="26">
        <f t="shared" si="15"/>
        <v>13</v>
      </c>
      <c r="D18" s="35">
        <v>50000</v>
      </c>
      <c r="E18" s="36">
        <f>D18*(1+'Q.1.Input'!D17)</f>
        <v>58432.5</v>
      </c>
      <c r="F18" s="36">
        <f>E18*(1+'Q.1.Input'!E17)</f>
        <v>61433.008875</v>
      </c>
      <c r="G18" s="36">
        <f>F18*(1+'Q.1.Input'!F17)</f>
        <v>66173.179839795004</v>
      </c>
      <c r="H18" s="36">
        <f>G18*(1+'Q.1.Input'!G17)</f>
        <v>70974.705768970525</v>
      </c>
      <c r="I18" s="36">
        <f>H18*(1+'Q.1.Input'!H17)</f>
        <v>75005.359309590349</v>
      </c>
      <c r="J18" s="36">
        <f>I18*(1+'Q.1.Input'!I17)</f>
        <v>78451.105516272932</v>
      </c>
      <c r="K18" s="36">
        <f>J18*(1+'Q.1.Input'!J17)</f>
        <v>91095.070192330648</v>
      </c>
      <c r="L18" s="36">
        <f>K18*(1+'Q.1.Input'!K17)</f>
        <v>98745.234187082577</v>
      </c>
      <c r="M18" s="36">
        <f>L18*(1+'Q.1.Input'!L17)</f>
        <v>105441.14851730864</v>
      </c>
      <c r="N18" s="36">
        <f>M18*(1+'Q.1.Input'!M17)</f>
        <v>116840.39108351487</v>
      </c>
      <c r="O18" s="14"/>
      <c r="P18" s="26">
        <f t="shared" si="16"/>
        <v>13</v>
      </c>
      <c r="Q18" s="35">
        <v>50000</v>
      </c>
      <c r="R18" s="36">
        <f t="shared" si="11"/>
        <v>51749.999999999993</v>
      </c>
      <c r="S18" s="36">
        <f t="shared" si="11"/>
        <v>53561.249999999985</v>
      </c>
      <c r="T18" s="36">
        <f t="shared" si="11"/>
        <v>55435.893749999981</v>
      </c>
      <c r="U18" s="36">
        <f t="shared" si="11"/>
        <v>57376.150031249977</v>
      </c>
      <c r="V18" s="36">
        <f t="shared" si="11"/>
        <v>59384.315282343719</v>
      </c>
      <c r="W18" s="36">
        <f t="shared" si="11"/>
        <v>61462.766317225745</v>
      </c>
      <c r="X18" s="36">
        <f t="shared" si="11"/>
        <v>63613.96313832864</v>
      </c>
      <c r="Y18" s="36">
        <f t="shared" si="11"/>
        <v>65840.451848170138</v>
      </c>
      <c r="Z18" s="36">
        <f t="shared" si="11"/>
        <v>68144.867662856093</v>
      </c>
      <c r="AA18" s="36">
        <f t="shared" si="11"/>
        <v>70529.938031056052</v>
      </c>
      <c r="AB18" s="41">
        <f t="shared" si="12"/>
        <v>187370.32911457092</v>
      </c>
      <c r="AC18" s="41">
        <f t="shared" si="13"/>
        <v>134391.63793441217</v>
      </c>
      <c r="AD18" s="41" t="str">
        <f t="shared" si="14"/>
        <v>No</v>
      </c>
    </row>
    <row r="19" spans="3:30" x14ac:dyDescent="0.35">
      <c r="C19" s="26">
        <f t="shared" si="15"/>
        <v>14</v>
      </c>
      <c r="D19" s="35">
        <v>50000</v>
      </c>
      <c r="E19" s="36">
        <f>D19*(1+'Q.1.Input'!D18)</f>
        <v>54437.500000000007</v>
      </c>
      <c r="F19" s="36">
        <f>E19*(1+'Q.1.Input'!E18)</f>
        <v>58351.011875000011</v>
      </c>
      <c r="G19" s="36">
        <f>F19*(1+'Q.1.Input'!F18)</f>
        <v>63855.846335287519</v>
      </c>
      <c r="H19" s="36">
        <f>G19*(1+'Q.1.Input'!G18)</f>
        <v>68402.38259435998</v>
      </c>
      <c r="I19" s="36">
        <f>H19*(1+'Q.1.Input'!H18)</f>
        <v>79743.497628504861</v>
      </c>
      <c r="J19" s="36">
        <f>I19*(1+'Q.1.Input'!I18)</f>
        <v>78127.894366551351</v>
      </c>
      <c r="K19" s="36">
        <f>J19*(1+'Q.1.Input'!J18)</f>
        <v>82148.355810654088</v>
      </c>
      <c r="L19" s="36">
        <f>K19*(1+'Q.1.Input'!K18)</f>
        <v>89117.000834071878</v>
      </c>
      <c r="M19" s="36">
        <f>L19*(1+'Q.1.Input'!L18)</f>
        <v>94177.955311438811</v>
      </c>
      <c r="N19" s="36">
        <f>M19*(1+'Q.1.Input'!M18)</f>
        <v>107994.80313518002</v>
      </c>
      <c r="O19" s="14"/>
      <c r="P19" s="26">
        <f t="shared" si="16"/>
        <v>14</v>
      </c>
      <c r="Q19" s="35">
        <v>50000</v>
      </c>
      <c r="R19" s="36">
        <f t="shared" si="11"/>
        <v>51749.999999999993</v>
      </c>
      <c r="S19" s="36">
        <f t="shared" si="11"/>
        <v>53561.249999999985</v>
      </c>
      <c r="T19" s="36">
        <f t="shared" si="11"/>
        <v>55435.893749999981</v>
      </c>
      <c r="U19" s="36">
        <f t="shared" si="11"/>
        <v>57376.150031249977</v>
      </c>
      <c r="V19" s="36">
        <f t="shared" si="11"/>
        <v>59384.315282343719</v>
      </c>
      <c r="W19" s="36">
        <f t="shared" si="11"/>
        <v>61462.766317225745</v>
      </c>
      <c r="X19" s="36">
        <f t="shared" si="11"/>
        <v>63613.96313832864</v>
      </c>
      <c r="Y19" s="36">
        <f t="shared" si="11"/>
        <v>65840.451848170138</v>
      </c>
      <c r="Z19" s="36">
        <f t="shared" si="11"/>
        <v>68144.867662856093</v>
      </c>
      <c r="AA19" s="36">
        <f t="shared" si="11"/>
        <v>70529.938031056052</v>
      </c>
      <c r="AB19" s="41">
        <f t="shared" si="12"/>
        <v>178524.74116623605</v>
      </c>
      <c r="AC19" s="41">
        <f t="shared" si="13"/>
        <v>134391.63793441217</v>
      </c>
      <c r="AD19" s="41" t="str">
        <f t="shared" si="14"/>
        <v>No</v>
      </c>
    </row>
    <row r="20" spans="3:30" x14ac:dyDescent="0.35">
      <c r="C20" s="26">
        <f t="shared" si="15"/>
        <v>15</v>
      </c>
      <c r="D20" s="35">
        <v>50000</v>
      </c>
      <c r="E20" s="36">
        <f>D20*(1+'Q.1.Input'!D19)</f>
        <v>47647.5</v>
      </c>
      <c r="F20" s="36">
        <f>E20*(1+'Q.1.Input'!E19)</f>
        <v>46147.556700000001</v>
      </c>
      <c r="G20" s="36">
        <f>F20*(1+'Q.1.Input'!F19)</f>
        <v>48840.728109012001</v>
      </c>
      <c r="H20" s="36">
        <f>G20*(1+'Q.1.Input'!G19)</f>
        <v>47850.726550242325</v>
      </c>
      <c r="I20" s="36">
        <f>H20*(1+'Q.1.Input'!H19)</f>
        <v>46954.482441956286</v>
      </c>
      <c r="J20" s="36">
        <f>I20*(1+'Q.1.Input'!I19)</f>
        <v>56034.070711757377</v>
      </c>
      <c r="K20" s="36">
        <f>J20*(1+'Q.1.Input'!J19)</f>
        <v>56766.43601596004</v>
      </c>
      <c r="L20" s="36">
        <f>K20*(1+'Q.1.Input'!K19)</f>
        <v>54004.748903783584</v>
      </c>
      <c r="M20" s="36">
        <f>L20*(1+'Q.1.Input'!L19)</f>
        <v>59817.820075786847</v>
      </c>
      <c r="N20" s="36">
        <f>M20*(1+'Q.1.Input'!M19)</f>
        <v>62456.982297530558</v>
      </c>
      <c r="O20" s="14"/>
      <c r="P20" s="26">
        <f t="shared" si="16"/>
        <v>15</v>
      </c>
      <c r="Q20" s="35">
        <v>50000</v>
      </c>
      <c r="R20" s="36">
        <f t="shared" si="11"/>
        <v>51749.999999999993</v>
      </c>
      <c r="S20" s="36">
        <f t="shared" si="11"/>
        <v>53561.249999999985</v>
      </c>
      <c r="T20" s="36">
        <f t="shared" si="11"/>
        <v>55435.893749999981</v>
      </c>
      <c r="U20" s="36">
        <f t="shared" si="11"/>
        <v>57376.150031249977</v>
      </c>
      <c r="V20" s="36">
        <f t="shared" si="11"/>
        <v>59384.315282343719</v>
      </c>
      <c r="W20" s="36">
        <f t="shared" si="11"/>
        <v>61462.766317225745</v>
      </c>
      <c r="X20" s="36">
        <f t="shared" si="11"/>
        <v>63613.96313832864</v>
      </c>
      <c r="Y20" s="36">
        <f t="shared" si="11"/>
        <v>65840.451848170138</v>
      </c>
      <c r="Z20" s="36">
        <f t="shared" si="11"/>
        <v>68144.867662856093</v>
      </c>
      <c r="AA20" s="36">
        <f t="shared" si="11"/>
        <v>70529.938031056052</v>
      </c>
      <c r="AB20" s="41">
        <f t="shared" si="12"/>
        <v>132986.9203285866</v>
      </c>
      <c r="AC20" s="41">
        <f t="shared" si="13"/>
        <v>134391.63793441217</v>
      </c>
      <c r="AD20" s="41" t="str">
        <f t="shared" si="14"/>
        <v>Yes</v>
      </c>
    </row>
    <row r="21" spans="3:30" x14ac:dyDescent="0.35">
      <c r="C21" s="26">
        <f t="shared" si="15"/>
        <v>16</v>
      </c>
      <c r="D21" s="35">
        <v>50000</v>
      </c>
      <c r="E21" s="36">
        <f>D21*(1+'Q.1.Input'!D20)</f>
        <v>53215.500000000007</v>
      </c>
      <c r="F21" s="36">
        <f>E21*(1+'Q.1.Input'!E20)</f>
        <v>54833.783355000007</v>
      </c>
      <c r="G21" s="36">
        <f>F21*(1+'Q.1.Input'!F20)</f>
        <v>52687.58907448531</v>
      </c>
      <c r="H21" s="36">
        <f>G21*(1+'Q.1.Input'!G20)</f>
        <v>51839.845766276841</v>
      </c>
      <c r="I21" s="36">
        <f>H21*(1+'Q.1.Input'!H20)</f>
        <v>53449.991375777405</v>
      </c>
      <c r="J21" s="36">
        <f>I21*(1+'Q.1.Input'!I20)</f>
        <v>60392.610755577138</v>
      </c>
      <c r="K21" s="36">
        <f>J21*(1+'Q.1.Input'!J20)</f>
        <v>68709.277182727659</v>
      </c>
      <c r="L21" s="36">
        <f>K21*(1+'Q.1.Input'!K20)</f>
        <v>76587.482904499208</v>
      </c>
      <c r="M21" s="36">
        <f>L21*(1+'Q.1.Input'!L20)</f>
        <v>85012.106023994129</v>
      </c>
      <c r="N21" s="36">
        <f>M21*(1+'Q.1.Input'!M20)</f>
        <v>101860.65531688953</v>
      </c>
      <c r="O21" s="14"/>
      <c r="P21" s="26">
        <f t="shared" si="16"/>
        <v>16</v>
      </c>
      <c r="Q21" s="35">
        <v>50000</v>
      </c>
      <c r="R21" s="36">
        <f t="shared" si="11"/>
        <v>51749.999999999993</v>
      </c>
      <c r="S21" s="36">
        <f t="shared" si="11"/>
        <v>53561.249999999985</v>
      </c>
      <c r="T21" s="36">
        <f t="shared" si="11"/>
        <v>55435.893749999981</v>
      </c>
      <c r="U21" s="36">
        <f t="shared" si="11"/>
        <v>57376.150031249977</v>
      </c>
      <c r="V21" s="36">
        <f t="shared" si="11"/>
        <v>59384.315282343719</v>
      </c>
      <c r="W21" s="36">
        <f t="shared" si="11"/>
        <v>61462.766317225745</v>
      </c>
      <c r="X21" s="36">
        <f t="shared" si="11"/>
        <v>63613.96313832864</v>
      </c>
      <c r="Y21" s="36">
        <f t="shared" si="11"/>
        <v>65840.451848170138</v>
      </c>
      <c r="Z21" s="36">
        <f t="shared" si="11"/>
        <v>68144.867662856093</v>
      </c>
      <c r="AA21" s="36">
        <f t="shared" si="11"/>
        <v>70529.938031056052</v>
      </c>
      <c r="AB21" s="41">
        <f t="shared" si="12"/>
        <v>172390.5933479456</v>
      </c>
      <c r="AC21" s="41">
        <f t="shared" si="13"/>
        <v>134391.63793441217</v>
      </c>
      <c r="AD21" s="41" t="str">
        <f t="shared" si="14"/>
        <v>No</v>
      </c>
    </row>
    <row r="22" spans="3:30" x14ac:dyDescent="0.35">
      <c r="C22" s="26">
        <f t="shared" si="15"/>
        <v>17</v>
      </c>
      <c r="D22" s="35">
        <v>50000</v>
      </c>
      <c r="E22" s="36">
        <f>D22*(1+'Q.1.Input'!D21)</f>
        <v>48348.5</v>
      </c>
      <c r="F22" s="36">
        <f>E22*(1+'Q.1.Input'!E21)</f>
        <v>51275.034704999998</v>
      </c>
      <c r="G22" s="36">
        <f>F22*(1+'Q.1.Input'!F21)</f>
        <v>54161.8191588915</v>
      </c>
      <c r="H22" s="36">
        <f>G22*(1+'Q.1.Input'!G21)</f>
        <v>53552.498693353969</v>
      </c>
      <c r="I22" s="36">
        <f>H22*(1+'Q.1.Input'!H21)</f>
        <v>61665.702245397093</v>
      </c>
      <c r="J22" s="36">
        <f>I22*(1+'Q.1.Input'!I21)</f>
        <v>61237.742271814037</v>
      </c>
      <c r="K22" s="36">
        <f>J22*(1+'Q.1.Input'!J21)</f>
        <v>69185.176463850061</v>
      </c>
      <c r="L22" s="36">
        <f>K22*(1+'Q.1.Input'!K21)</f>
        <v>70164.14671081354</v>
      </c>
      <c r="M22" s="36">
        <f>L22*(1+'Q.1.Input'!L21)</f>
        <v>67403.889179210135</v>
      </c>
      <c r="N22" s="36">
        <f>M22*(1+'Q.1.Input'!M21)</f>
        <v>66463.604925160151</v>
      </c>
      <c r="O22" s="14"/>
      <c r="P22" s="26">
        <f t="shared" si="16"/>
        <v>17</v>
      </c>
      <c r="Q22" s="35">
        <v>50000</v>
      </c>
      <c r="R22" s="36">
        <f t="shared" si="11"/>
        <v>51749.999999999993</v>
      </c>
      <c r="S22" s="36">
        <f t="shared" si="11"/>
        <v>53561.249999999985</v>
      </c>
      <c r="T22" s="36">
        <f t="shared" si="11"/>
        <v>55435.893749999981</v>
      </c>
      <c r="U22" s="36">
        <f t="shared" si="11"/>
        <v>57376.150031249977</v>
      </c>
      <c r="V22" s="36">
        <f t="shared" si="11"/>
        <v>59384.315282343719</v>
      </c>
      <c r="W22" s="36">
        <f t="shared" si="11"/>
        <v>61462.766317225745</v>
      </c>
      <c r="X22" s="36">
        <f t="shared" si="11"/>
        <v>63613.96313832864</v>
      </c>
      <c r="Y22" s="36">
        <f t="shared" si="11"/>
        <v>65840.451848170138</v>
      </c>
      <c r="Z22" s="36">
        <f t="shared" si="11"/>
        <v>68144.867662856093</v>
      </c>
      <c r="AA22" s="36">
        <f t="shared" si="11"/>
        <v>70529.938031056052</v>
      </c>
      <c r="AB22" s="41">
        <f t="shared" si="12"/>
        <v>136993.5429562162</v>
      </c>
      <c r="AC22" s="41">
        <f t="shared" si="13"/>
        <v>134391.63793441217</v>
      </c>
      <c r="AD22" s="41" t="str">
        <f t="shared" si="14"/>
        <v>No</v>
      </c>
    </row>
    <row r="23" spans="3:30" x14ac:dyDescent="0.35">
      <c r="C23" s="26">
        <f t="shared" si="15"/>
        <v>18</v>
      </c>
      <c r="D23" s="35">
        <v>50000</v>
      </c>
      <c r="E23" s="36">
        <f>D23*(1+'Q.1.Input'!D22)</f>
        <v>47519.5</v>
      </c>
      <c r="F23" s="36">
        <f>E23*(1+'Q.1.Input'!E22)</f>
        <v>45990.322489999999</v>
      </c>
      <c r="G23" s="36">
        <f>F23*(1+'Q.1.Input'!F22)</f>
        <v>53353.8330238739</v>
      </c>
      <c r="H23" s="36">
        <f>G23*(1+'Q.1.Input'!G22)</f>
        <v>51175.929559839366</v>
      </c>
      <c r="I23" s="36">
        <f>H23*(1+'Q.1.Input'!H22)</f>
        <v>60620.95911940332</v>
      </c>
      <c r="J23" s="36">
        <f>I23*(1+'Q.1.Input'!I22)</f>
        <v>76042.324909788324</v>
      </c>
      <c r="K23" s="36">
        <f>J23*(1+'Q.1.Input'!J22)</f>
        <v>85769.659112248453</v>
      </c>
      <c r="L23" s="36">
        <f>K23*(1+'Q.1.Input'!K22)</f>
        <v>94276.293903001264</v>
      </c>
      <c r="M23" s="36">
        <f>L23*(1+'Q.1.Input'!L22)</f>
        <v>101357.38633805569</v>
      </c>
      <c r="N23" s="36">
        <f>M23*(1+'Q.1.Input'!M22)</f>
        <v>108360.16816015197</v>
      </c>
      <c r="O23" s="14"/>
      <c r="P23" s="26">
        <f t="shared" si="16"/>
        <v>18</v>
      </c>
      <c r="Q23" s="35">
        <v>50000</v>
      </c>
      <c r="R23" s="36">
        <f t="shared" si="11"/>
        <v>51749.999999999993</v>
      </c>
      <c r="S23" s="36">
        <f t="shared" si="11"/>
        <v>53561.249999999985</v>
      </c>
      <c r="T23" s="36">
        <f t="shared" si="11"/>
        <v>55435.893749999981</v>
      </c>
      <c r="U23" s="36">
        <f t="shared" si="11"/>
        <v>57376.150031249977</v>
      </c>
      <c r="V23" s="36">
        <f t="shared" si="11"/>
        <v>59384.315282343719</v>
      </c>
      <c r="W23" s="36">
        <f t="shared" si="11"/>
        <v>61462.766317225745</v>
      </c>
      <c r="X23" s="36">
        <f t="shared" si="11"/>
        <v>63613.96313832864</v>
      </c>
      <c r="Y23" s="36">
        <f t="shared" si="11"/>
        <v>65840.451848170138</v>
      </c>
      <c r="Z23" s="36">
        <f t="shared" si="11"/>
        <v>68144.867662856093</v>
      </c>
      <c r="AA23" s="36">
        <f t="shared" si="11"/>
        <v>70529.938031056052</v>
      </c>
      <c r="AB23" s="41">
        <f t="shared" si="12"/>
        <v>178890.106191208</v>
      </c>
      <c r="AC23" s="41">
        <f t="shared" si="13"/>
        <v>134391.63793441217</v>
      </c>
      <c r="AD23" s="41" t="str">
        <f t="shared" si="14"/>
        <v>No</v>
      </c>
    </row>
    <row r="24" spans="3:30" x14ac:dyDescent="0.35">
      <c r="C24" s="26">
        <f t="shared" si="15"/>
        <v>19</v>
      </c>
      <c r="D24" s="35">
        <v>50000</v>
      </c>
      <c r="E24" s="36">
        <f>D24*(1+'Q.1.Input'!D23)</f>
        <v>51358.000000000007</v>
      </c>
      <c r="F24" s="36">
        <f>E24*(1+'Q.1.Input'!E23)</f>
        <v>59099.704920000011</v>
      </c>
      <c r="G24" s="36">
        <f>F24*(1+'Q.1.Input'!F23)</f>
        <v>62688.239002742419</v>
      </c>
      <c r="H24" s="36">
        <f>G24*(1+'Q.1.Input'!G23)</f>
        <v>71879.588605324505</v>
      </c>
      <c r="I24" s="36">
        <f>H24*(1+'Q.1.Input'!H23)</f>
        <v>76074.481396331234</v>
      </c>
      <c r="J24" s="36">
        <f>I24*(1+'Q.1.Input'!I23)</f>
        <v>79527.502106910717</v>
      </c>
      <c r="K24" s="36">
        <f>J24*(1+'Q.1.Input'!J23)</f>
        <v>94968.56191598851</v>
      </c>
      <c r="L24" s="36">
        <f>K24*(1+'Q.1.Input'!K23)</f>
        <v>105644.92764658394</v>
      </c>
      <c r="M24" s="36">
        <f>L24*(1+'Q.1.Input'!L23)</f>
        <v>125855.85875465191</v>
      </c>
      <c r="N24" s="36">
        <f>M24*(1+'Q.1.Input'!M23)</f>
        <v>137179.11036680796</v>
      </c>
      <c r="O24" s="14"/>
      <c r="P24" s="26">
        <f t="shared" si="16"/>
        <v>19</v>
      </c>
      <c r="Q24" s="35">
        <v>50000</v>
      </c>
      <c r="R24" s="36">
        <f t="shared" si="11"/>
        <v>51749.999999999993</v>
      </c>
      <c r="S24" s="36">
        <f t="shared" si="11"/>
        <v>53561.249999999985</v>
      </c>
      <c r="T24" s="36">
        <f t="shared" si="11"/>
        <v>55435.893749999981</v>
      </c>
      <c r="U24" s="36">
        <f t="shared" si="11"/>
        <v>57376.150031249977</v>
      </c>
      <c r="V24" s="36">
        <f t="shared" si="11"/>
        <v>59384.315282343719</v>
      </c>
      <c r="W24" s="36">
        <f t="shared" si="11"/>
        <v>61462.766317225745</v>
      </c>
      <c r="X24" s="36">
        <f t="shared" si="11"/>
        <v>63613.96313832864</v>
      </c>
      <c r="Y24" s="36">
        <f t="shared" si="11"/>
        <v>65840.451848170138</v>
      </c>
      <c r="Z24" s="36">
        <f t="shared" si="11"/>
        <v>68144.867662856093</v>
      </c>
      <c r="AA24" s="36">
        <f t="shared" si="11"/>
        <v>70529.938031056052</v>
      </c>
      <c r="AB24" s="41">
        <f t="shared" si="12"/>
        <v>207709.04839786401</v>
      </c>
      <c r="AC24" s="41">
        <f t="shared" si="13"/>
        <v>134391.63793441217</v>
      </c>
      <c r="AD24" s="41" t="str">
        <f t="shared" si="14"/>
        <v>No</v>
      </c>
    </row>
    <row r="25" spans="3:30" x14ac:dyDescent="0.35">
      <c r="C25" s="26">
        <f t="shared" si="15"/>
        <v>20</v>
      </c>
      <c r="D25" s="35">
        <v>50000</v>
      </c>
      <c r="E25" s="36">
        <f>D25*(1+'Q.1.Input'!D24)</f>
        <v>62793</v>
      </c>
      <c r="F25" s="36">
        <f>E25*(1+'Q.1.Input'!E24)</f>
        <v>66438.133649999989</v>
      </c>
      <c r="G25" s="36">
        <f>F25*(1+'Q.1.Input'!F24)</f>
        <v>66460.722615440987</v>
      </c>
      <c r="H25" s="36">
        <f>G25*(1+'Q.1.Input'!G24)</f>
        <v>76150.695972772271</v>
      </c>
      <c r="I25" s="36">
        <f>H25*(1+'Q.1.Input'!H24)</f>
        <v>80600.181138461354</v>
      </c>
      <c r="J25" s="36">
        <f>I25*(1+'Q.1.Input'!I24)</f>
        <v>101065.37313132809</v>
      </c>
      <c r="K25" s="36">
        <f>J25*(1+'Q.1.Input'!J24)</f>
        <v>111857.13367429131</v>
      </c>
      <c r="L25" s="36">
        <f>K25*(1+'Q.1.Input'!K24)</f>
        <v>124592.06834310938</v>
      </c>
      <c r="M25" s="36">
        <f>L25*(1+'Q.1.Input'!L24)</f>
        <v>122655.90760105746</v>
      </c>
      <c r="N25" s="36">
        <f>M25*(1+'Q.1.Input'!M24)</f>
        <v>120146.36773153982</v>
      </c>
      <c r="O25" s="14"/>
      <c r="P25" s="26">
        <f t="shared" si="16"/>
        <v>20</v>
      </c>
      <c r="Q25" s="35">
        <v>50000</v>
      </c>
      <c r="R25" s="36">
        <f t="shared" si="11"/>
        <v>51749.999999999993</v>
      </c>
      <c r="S25" s="36">
        <f t="shared" si="11"/>
        <v>53561.249999999985</v>
      </c>
      <c r="T25" s="36">
        <f t="shared" si="11"/>
        <v>55435.893749999981</v>
      </c>
      <c r="U25" s="36">
        <f t="shared" si="11"/>
        <v>57376.150031249977</v>
      </c>
      <c r="V25" s="36">
        <f t="shared" si="11"/>
        <v>59384.315282343719</v>
      </c>
      <c r="W25" s="36">
        <f t="shared" si="11"/>
        <v>61462.766317225745</v>
      </c>
      <c r="X25" s="36">
        <f t="shared" si="11"/>
        <v>63613.96313832864</v>
      </c>
      <c r="Y25" s="36">
        <f t="shared" si="11"/>
        <v>65840.451848170138</v>
      </c>
      <c r="Z25" s="36">
        <f t="shared" si="11"/>
        <v>68144.867662856093</v>
      </c>
      <c r="AA25" s="36">
        <f t="shared" si="11"/>
        <v>70529.938031056052</v>
      </c>
      <c r="AB25" s="41">
        <f t="shared" si="12"/>
        <v>190676.30576259588</v>
      </c>
      <c r="AC25" s="41">
        <f t="shared" si="13"/>
        <v>134391.63793441217</v>
      </c>
      <c r="AD25" s="41" t="str">
        <f t="shared" si="14"/>
        <v>No</v>
      </c>
    </row>
    <row r="26" spans="3:30" x14ac:dyDescent="0.35">
      <c r="C26" s="26">
        <f t="shared" si="15"/>
        <v>21</v>
      </c>
      <c r="D26" s="35">
        <v>50000</v>
      </c>
      <c r="E26" s="36">
        <f>D26*(1+'Q.1.Input'!D25)</f>
        <v>51056.500000000007</v>
      </c>
      <c r="F26" s="36">
        <f>E26*(1+'Q.1.Input'!E25)</f>
        <v>51810.604505000003</v>
      </c>
      <c r="G26" s="36">
        <f>F26*(1+'Q.1.Input'!F25)</f>
        <v>56096.3777096536</v>
      </c>
      <c r="H26" s="36">
        <f>G26*(1+'Q.1.Input'!G25)</f>
        <v>60873.545235407692</v>
      </c>
      <c r="I26" s="36">
        <f>H26*(1+'Q.1.Input'!H25)</f>
        <v>70086.147571334295</v>
      </c>
      <c r="J26" s="36">
        <f>I26*(1+'Q.1.Input'!I25)</f>
        <v>74208.614771480192</v>
      </c>
      <c r="K26" s="36">
        <f>J26*(1+'Q.1.Input'!J25)</f>
        <v>71527.457519786607</v>
      </c>
      <c r="L26" s="36">
        <f>K26*(1+'Q.1.Input'!K25)</f>
        <v>73332.095273010826</v>
      </c>
      <c r="M26" s="36">
        <f>L26*(1+'Q.1.Input'!L25)</f>
        <v>74095.482384802875</v>
      </c>
      <c r="N26" s="36">
        <f>M26*(1+'Q.1.Input'!M25)</f>
        <v>86451.645027292601</v>
      </c>
      <c r="O26" s="14"/>
      <c r="P26" s="26">
        <f t="shared" si="16"/>
        <v>21</v>
      </c>
      <c r="Q26" s="35">
        <v>50000</v>
      </c>
      <c r="R26" s="36">
        <f t="shared" si="11"/>
        <v>51749.999999999993</v>
      </c>
      <c r="S26" s="36">
        <f t="shared" si="11"/>
        <v>53561.249999999985</v>
      </c>
      <c r="T26" s="36">
        <f t="shared" si="11"/>
        <v>55435.893749999981</v>
      </c>
      <c r="U26" s="36">
        <f t="shared" si="11"/>
        <v>57376.150031249977</v>
      </c>
      <c r="V26" s="36">
        <f t="shared" si="11"/>
        <v>59384.315282343719</v>
      </c>
      <c r="W26" s="36">
        <f t="shared" si="11"/>
        <v>61462.766317225745</v>
      </c>
      <c r="X26" s="36">
        <f t="shared" si="11"/>
        <v>63613.96313832864</v>
      </c>
      <c r="Y26" s="36">
        <f t="shared" si="11"/>
        <v>65840.451848170138</v>
      </c>
      <c r="Z26" s="36">
        <f t="shared" si="11"/>
        <v>68144.867662856093</v>
      </c>
      <c r="AA26" s="36">
        <f t="shared" si="11"/>
        <v>70529.938031056052</v>
      </c>
      <c r="AB26" s="41">
        <f t="shared" si="12"/>
        <v>156981.58305834865</v>
      </c>
      <c r="AC26" s="41">
        <f t="shared" si="13"/>
        <v>134391.63793441217</v>
      </c>
      <c r="AD26" s="41" t="str">
        <f t="shared" si="14"/>
        <v>No</v>
      </c>
    </row>
    <row r="27" spans="3:30" x14ac:dyDescent="0.35">
      <c r="C27" s="26">
        <f t="shared" si="15"/>
        <v>22</v>
      </c>
      <c r="D27" s="35">
        <v>50000</v>
      </c>
      <c r="E27" s="36">
        <f>D27*(1+'Q.1.Input'!D26)</f>
        <v>53278</v>
      </c>
      <c r="F27" s="36">
        <f>E27*(1+'Q.1.Input'!E26)</f>
        <v>56593.489939999999</v>
      </c>
      <c r="G27" s="36">
        <f>F27*(1+'Q.1.Input'!F26)</f>
        <v>59328.653308800196</v>
      </c>
      <c r="H27" s="36">
        <f>G27*(1+'Q.1.Input'!G26)</f>
        <v>65807.935536654273</v>
      </c>
      <c r="I27" s="36">
        <f>H27*(1+'Q.1.Input'!H26)</f>
        <v>70692.85859154012</v>
      </c>
      <c r="J27" s="36">
        <f>I27*(1+'Q.1.Input'!I26)</f>
        <v>73851.415513410131</v>
      </c>
      <c r="K27" s="36">
        <f>J27*(1+'Q.1.Input'!J26)</f>
        <v>72471.132557464502</v>
      </c>
      <c r="L27" s="36">
        <f>K27*(1+'Q.1.Input'!K26)</f>
        <v>76368.630066404934</v>
      </c>
      <c r="M27" s="36">
        <f>L27*(1+'Q.1.Input'!L26)</f>
        <v>81500.602006867339</v>
      </c>
      <c r="N27" s="36">
        <f>M27*(1+'Q.1.Input'!M26)</f>
        <v>93932.703836994886</v>
      </c>
      <c r="O27" s="14"/>
      <c r="P27" s="26">
        <f t="shared" si="16"/>
        <v>22</v>
      </c>
      <c r="Q27" s="35">
        <v>50000</v>
      </c>
      <c r="R27" s="36">
        <f t="shared" si="11"/>
        <v>51749.999999999993</v>
      </c>
      <c r="S27" s="36">
        <f t="shared" si="11"/>
        <v>53561.249999999985</v>
      </c>
      <c r="T27" s="36">
        <f t="shared" si="11"/>
        <v>55435.893749999981</v>
      </c>
      <c r="U27" s="36">
        <f t="shared" si="11"/>
        <v>57376.150031249977</v>
      </c>
      <c r="V27" s="36">
        <f t="shared" si="11"/>
        <v>59384.315282343719</v>
      </c>
      <c r="W27" s="36">
        <f t="shared" si="11"/>
        <v>61462.766317225745</v>
      </c>
      <c r="X27" s="36">
        <f t="shared" si="11"/>
        <v>63613.96313832864</v>
      </c>
      <c r="Y27" s="36">
        <f t="shared" si="11"/>
        <v>65840.451848170138</v>
      </c>
      <c r="Z27" s="36">
        <f t="shared" si="11"/>
        <v>68144.867662856093</v>
      </c>
      <c r="AA27" s="36">
        <f t="shared" si="11"/>
        <v>70529.938031056052</v>
      </c>
      <c r="AB27" s="41">
        <f t="shared" si="12"/>
        <v>164462.64186805094</v>
      </c>
      <c r="AC27" s="41">
        <f t="shared" si="13"/>
        <v>134391.63793441217</v>
      </c>
      <c r="AD27" s="41" t="str">
        <f t="shared" si="14"/>
        <v>No</v>
      </c>
    </row>
    <row r="28" spans="3:30" x14ac:dyDescent="0.35">
      <c r="C28" s="26">
        <f t="shared" si="15"/>
        <v>23</v>
      </c>
      <c r="D28" s="35">
        <v>50000</v>
      </c>
      <c r="E28" s="36">
        <f>D28*(1+'Q.1.Input'!D27)</f>
        <v>51541.499999999993</v>
      </c>
      <c r="F28" s="36">
        <f>E28*(1+'Q.1.Input'!E27)</f>
        <v>56022.518009999993</v>
      </c>
      <c r="G28" s="36">
        <f>F28*(1+'Q.1.Input'!F27)</f>
        <v>61897.599473708695</v>
      </c>
      <c r="H28" s="36">
        <f>G28*(1+'Q.1.Input'!G27)</f>
        <v>62367.402253714143</v>
      </c>
      <c r="I28" s="36">
        <f>H28*(1+'Q.1.Input'!H27)</f>
        <v>69915.728948481163</v>
      </c>
      <c r="J28" s="36">
        <f>I28*(1+'Q.1.Input'!I27)</f>
        <v>78837.675119596839</v>
      </c>
      <c r="K28" s="36">
        <f>J28*(1+'Q.1.Input'!J27)</f>
        <v>78319.711594061097</v>
      </c>
      <c r="L28" s="36">
        <f>K28*(1+'Q.1.Input'!K27)</f>
        <v>85864.249411917001</v>
      </c>
      <c r="M28" s="36">
        <f>L28*(1+'Q.1.Input'!L27)</f>
        <v>104354.25688027921</v>
      </c>
      <c r="N28" s="36">
        <f>M28*(1+'Q.1.Input'!M27)</f>
        <v>109894.42437805324</v>
      </c>
      <c r="O28" s="14"/>
      <c r="P28" s="26">
        <f t="shared" si="16"/>
        <v>23</v>
      </c>
      <c r="Q28" s="35">
        <v>50000</v>
      </c>
      <c r="R28" s="36">
        <f t="shared" si="11"/>
        <v>51749.999999999993</v>
      </c>
      <c r="S28" s="36">
        <f t="shared" si="11"/>
        <v>53561.249999999985</v>
      </c>
      <c r="T28" s="36">
        <f t="shared" si="11"/>
        <v>55435.893749999981</v>
      </c>
      <c r="U28" s="36">
        <f t="shared" ref="S28:AA43" si="17">T28*1.035</f>
        <v>57376.150031249977</v>
      </c>
      <c r="V28" s="36">
        <f t="shared" si="17"/>
        <v>59384.315282343719</v>
      </c>
      <c r="W28" s="36">
        <f t="shared" si="17"/>
        <v>61462.766317225745</v>
      </c>
      <c r="X28" s="36">
        <f t="shared" si="17"/>
        <v>63613.96313832864</v>
      </c>
      <c r="Y28" s="36">
        <f t="shared" si="17"/>
        <v>65840.451848170138</v>
      </c>
      <c r="Z28" s="36">
        <f t="shared" si="17"/>
        <v>68144.867662856093</v>
      </c>
      <c r="AA28" s="36">
        <f t="shared" si="17"/>
        <v>70529.938031056052</v>
      </c>
      <c r="AB28" s="41">
        <f t="shared" si="12"/>
        <v>180424.36240910931</v>
      </c>
      <c r="AC28" s="41">
        <f t="shared" si="13"/>
        <v>134391.63793441217</v>
      </c>
      <c r="AD28" s="41" t="str">
        <f t="shared" si="14"/>
        <v>No</v>
      </c>
    </row>
    <row r="29" spans="3:30" x14ac:dyDescent="0.35">
      <c r="C29" s="26">
        <f t="shared" si="15"/>
        <v>24</v>
      </c>
      <c r="D29" s="35">
        <v>50000</v>
      </c>
      <c r="E29" s="36">
        <f>D29*(1+'Q.1.Input'!D28)</f>
        <v>47822.5</v>
      </c>
      <c r="F29" s="36">
        <f>E29*(1+'Q.1.Input'!E28)</f>
        <v>46799.0985</v>
      </c>
      <c r="G29" s="36">
        <f>F29*(1+'Q.1.Input'!F28)</f>
        <v>44632.768230435002</v>
      </c>
      <c r="H29" s="36">
        <f>G29*(1+'Q.1.Input'!G28)</f>
        <v>49625.836012373758</v>
      </c>
      <c r="I29" s="36">
        <f>H29*(1+'Q.1.Input'!H28)</f>
        <v>58006.647198143437</v>
      </c>
      <c r="J29" s="36">
        <f>I29*(1+'Q.1.Input'!I28)</f>
        <v>61205.713791121052</v>
      </c>
      <c r="K29" s="36">
        <f>J29*(1+'Q.1.Input'!J28)</f>
        <v>71885.498790533762</v>
      </c>
      <c r="L29" s="36">
        <f>K29*(1+'Q.1.Input'!K28)</f>
        <v>74109.636123112869</v>
      </c>
      <c r="M29" s="36">
        <f>L29*(1+'Q.1.Input'!L28)</f>
        <v>83311.829640519791</v>
      </c>
      <c r="N29" s="36">
        <f>M29*(1+'Q.1.Input'!M28)</f>
        <v>91353.087437422757</v>
      </c>
      <c r="O29" s="14"/>
      <c r="P29" s="26">
        <f t="shared" si="16"/>
        <v>24</v>
      </c>
      <c r="Q29" s="35">
        <v>50000</v>
      </c>
      <c r="R29" s="36">
        <f t="shared" si="11"/>
        <v>51749.999999999993</v>
      </c>
      <c r="S29" s="36">
        <f t="shared" si="17"/>
        <v>53561.249999999985</v>
      </c>
      <c r="T29" s="36">
        <f t="shared" si="17"/>
        <v>55435.893749999981</v>
      </c>
      <c r="U29" s="36">
        <f t="shared" si="17"/>
        <v>57376.150031249977</v>
      </c>
      <c r="V29" s="36">
        <f t="shared" si="17"/>
        <v>59384.315282343719</v>
      </c>
      <c r="W29" s="36">
        <f t="shared" si="17"/>
        <v>61462.766317225745</v>
      </c>
      <c r="X29" s="36">
        <f t="shared" si="17"/>
        <v>63613.96313832864</v>
      </c>
      <c r="Y29" s="36">
        <f t="shared" si="17"/>
        <v>65840.451848170138</v>
      </c>
      <c r="Z29" s="36">
        <f t="shared" si="17"/>
        <v>68144.867662856093</v>
      </c>
      <c r="AA29" s="36">
        <f t="shared" si="17"/>
        <v>70529.938031056052</v>
      </c>
      <c r="AB29" s="41">
        <f t="shared" si="12"/>
        <v>161883.02546847879</v>
      </c>
      <c r="AC29" s="41">
        <f t="shared" si="13"/>
        <v>134391.63793441217</v>
      </c>
      <c r="AD29" s="41" t="str">
        <f t="shared" si="14"/>
        <v>No</v>
      </c>
    </row>
    <row r="30" spans="3:30" x14ac:dyDescent="0.35">
      <c r="C30" s="26">
        <f t="shared" si="15"/>
        <v>25</v>
      </c>
      <c r="D30" s="35">
        <v>50000</v>
      </c>
      <c r="E30" s="36">
        <f>D30*(1+'Q.1.Input'!D29)</f>
        <v>48881.5</v>
      </c>
      <c r="F30" s="36">
        <f>E30*(1+'Q.1.Input'!E29)</f>
        <v>46519.545919999997</v>
      </c>
      <c r="G30" s="36">
        <f>F30*(1+'Q.1.Input'!F29)</f>
        <v>52924.822197724803</v>
      </c>
      <c r="H30" s="36">
        <f>G30*(1+'Q.1.Input'!G29)</f>
        <v>55854.211106368872</v>
      </c>
      <c r="I30" s="36">
        <f>H30*(1+'Q.1.Input'!H29)</f>
        <v>59354.594516405006</v>
      </c>
      <c r="J30" s="36">
        <f>I30*(1+'Q.1.Input'!I29)</f>
        <v>64064.381591281744</v>
      </c>
      <c r="K30" s="36">
        <f>J30*(1+'Q.1.Input'!J29)</f>
        <v>70138.966253767067</v>
      </c>
      <c r="L30" s="36">
        <f>K30*(1+'Q.1.Input'!K29)</f>
        <v>73495.115789009811</v>
      </c>
      <c r="M30" s="36">
        <f>L30*(1+'Q.1.Input'!L29)</f>
        <v>74930.475400369178</v>
      </c>
      <c r="N30" s="36">
        <f>M30*(1+'Q.1.Input'!M29)</f>
        <v>78996.952300347213</v>
      </c>
      <c r="O30" s="14"/>
      <c r="P30" s="26">
        <f t="shared" si="16"/>
        <v>25</v>
      </c>
      <c r="Q30" s="35">
        <v>50000</v>
      </c>
      <c r="R30" s="36">
        <f t="shared" si="11"/>
        <v>51749.999999999993</v>
      </c>
      <c r="S30" s="36">
        <f t="shared" si="17"/>
        <v>53561.249999999985</v>
      </c>
      <c r="T30" s="36">
        <f t="shared" si="17"/>
        <v>55435.893749999981</v>
      </c>
      <c r="U30" s="36">
        <f t="shared" si="17"/>
        <v>57376.150031249977</v>
      </c>
      <c r="V30" s="36">
        <f t="shared" si="17"/>
        <v>59384.315282343719</v>
      </c>
      <c r="W30" s="36">
        <f t="shared" si="17"/>
        <v>61462.766317225745</v>
      </c>
      <c r="X30" s="36">
        <f t="shared" si="17"/>
        <v>63613.96313832864</v>
      </c>
      <c r="Y30" s="36">
        <f t="shared" si="17"/>
        <v>65840.451848170138</v>
      </c>
      <c r="Z30" s="36">
        <f t="shared" si="17"/>
        <v>68144.867662856093</v>
      </c>
      <c r="AA30" s="36">
        <f t="shared" si="17"/>
        <v>70529.938031056052</v>
      </c>
      <c r="AB30" s="41">
        <f t="shared" si="12"/>
        <v>149526.89033140327</v>
      </c>
      <c r="AC30" s="41">
        <f t="shared" si="13"/>
        <v>134391.63793441217</v>
      </c>
      <c r="AD30" s="41" t="str">
        <f t="shared" si="14"/>
        <v>No</v>
      </c>
    </row>
    <row r="31" spans="3:30" x14ac:dyDescent="0.35">
      <c r="C31" s="26">
        <f t="shared" si="15"/>
        <v>26</v>
      </c>
      <c r="D31" s="35">
        <v>50000</v>
      </c>
      <c r="E31" s="36">
        <f>D31*(1+'Q.1.Input'!D30)</f>
        <v>63805</v>
      </c>
      <c r="F31" s="36">
        <f>E31*(1+'Q.1.Input'!E30)</f>
        <v>62649.491450000001</v>
      </c>
      <c r="G31" s="36">
        <f>F31*(1+'Q.1.Input'!F30)</f>
        <v>66367.738767557501</v>
      </c>
      <c r="H31" s="36">
        <f>G31*(1+'Q.1.Input'!G30)</f>
        <v>68951.434837778506</v>
      </c>
      <c r="I31" s="36">
        <f>H31*(1+'Q.1.Input'!H30)</f>
        <v>65556.266186366294</v>
      </c>
      <c r="J31" s="36">
        <f>I31*(1+'Q.1.Input'!I30)</f>
        <v>72157.782191333376</v>
      </c>
      <c r="K31" s="36">
        <f>J31*(1+'Q.1.Input'!J30)</f>
        <v>76345.819869718369</v>
      </c>
      <c r="L31" s="36">
        <f>K31*(1+'Q.1.Input'!K30)</f>
        <v>72844.600570493087</v>
      </c>
      <c r="M31" s="36">
        <f>L31*(1+'Q.1.Input'!L30)</f>
        <v>72382.765802876165</v>
      </c>
      <c r="N31" s="36">
        <f>M31*(1+'Q.1.Input'!M30)</f>
        <v>75199.903047924105</v>
      </c>
      <c r="O31" s="14"/>
      <c r="P31" s="26">
        <f t="shared" si="16"/>
        <v>26</v>
      </c>
      <c r="Q31" s="35">
        <v>50000</v>
      </c>
      <c r="R31" s="36">
        <f t="shared" si="11"/>
        <v>51749.999999999993</v>
      </c>
      <c r="S31" s="36">
        <f t="shared" si="17"/>
        <v>53561.249999999985</v>
      </c>
      <c r="T31" s="36">
        <f t="shared" si="17"/>
        <v>55435.893749999981</v>
      </c>
      <c r="U31" s="36">
        <f t="shared" si="17"/>
        <v>57376.150031249977</v>
      </c>
      <c r="V31" s="36">
        <f t="shared" si="17"/>
        <v>59384.315282343719</v>
      </c>
      <c r="W31" s="36">
        <f t="shared" si="17"/>
        <v>61462.766317225745</v>
      </c>
      <c r="X31" s="36">
        <f t="shared" si="17"/>
        <v>63613.96313832864</v>
      </c>
      <c r="Y31" s="36">
        <f t="shared" si="17"/>
        <v>65840.451848170138</v>
      </c>
      <c r="Z31" s="36">
        <f t="shared" si="17"/>
        <v>68144.867662856093</v>
      </c>
      <c r="AA31" s="36">
        <f t="shared" si="17"/>
        <v>70529.938031056052</v>
      </c>
      <c r="AB31" s="41">
        <f t="shared" si="12"/>
        <v>145729.84107898016</v>
      </c>
      <c r="AC31" s="41">
        <f t="shared" si="13"/>
        <v>134391.63793441217</v>
      </c>
      <c r="AD31" s="41" t="str">
        <f t="shared" si="14"/>
        <v>No</v>
      </c>
    </row>
    <row r="32" spans="3:30" x14ac:dyDescent="0.35">
      <c r="C32" s="26">
        <f t="shared" si="15"/>
        <v>27</v>
      </c>
      <c r="D32" s="35">
        <v>50000</v>
      </c>
      <c r="E32" s="36">
        <f>D32*(1+'Q.1.Input'!D31)</f>
        <v>53234</v>
      </c>
      <c r="F32" s="36">
        <f>E32*(1+'Q.1.Input'!E31)</f>
        <v>55619.947880000007</v>
      </c>
      <c r="G32" s="36">
        <f>F32*(1+'Q.1.Input'!F31)</f>
        <v>56662.265703271209</v>
      </c>
      <c r="H32" s="36">
        <f>G32*(1+'Q.1.Input'!G31)</f>
        <v>68037.782165859942</v>
      </c>
      <c r="I32" s="36">
        <f>H32*(1+'Q.1.Input'!H31)</f>
        <v>79474.252970119342</v>
      </c>
      <c r="J32" s="36">
        <f>I32*(1+'Q.1.Input'!I31)</f>
        <v>94921.663519921436</v>
      </c>
      <c r="K32" s="36">
        <f>J32*(1+'Q.1.Input'!J31)</f>
        <v>97560.485765775258</v>
      </c>
      <c r="L32" s="36">
        <f>K32*(1+'Q.1.Input'!K31)</f>
        <v>103448.26108173978</v>
      </c>
      <c r="M32" s="36">
        <f>L32*(1+'Q.1.Input'!L31)</f>
        <v>110521.01869189834</v>
      </c>
      <c r="N32" s="36">
        <f>M32*(1+'Q.1.Input'!M31)</f>
        <v>116107.8561867738</v>
      </c>
      <c r="O32" s="14"/>
      <c r="P32" s="26">
        <f t="shared" si="16"/>
        <v>27</v>
      </c>
      <c r="Q32" s="35">
        <v>50000</v>
      </c>
      <c r="R32" s="36">
        <f t="shared" si="11"/>
        <v>51749.999999999993</v>
      </c>
      <c r="S32" s="36">
        <f t="shared" si="17"/>
        <v>53561.249999999985</v>
      </c>
      <c r="T32" s="36">
        <f t="shared" si="17"/>
        <v>55435.893749999981</v>
      </c>
      <c r="U32" s="36">
        <f t="shared" si="17"/>
        <v>57376.150031249977</v>
      </c>
      <c r="V32" s="36">
        <f t="shared" si="17"/>
        <v>59384.315282343719</v>
      </c>
      <c r="W32" s="36">
        <f t="shared" si="17"/>
        <v>61462.766317225745</v>
      </c>
      <c r="X32" s="36">
        <f t="shared" si="17"/>
        <v>63613.96313832864</v>
      </c>
      <c r="Y32" s="36">
        <f t="shared" si="17"/>
        <v>65840.451848170138</v>
      </c>
      <c r="Z32" s="36">
        <f t="shared" si="17"/>
        <v>68144.867662856093</v>
      </c>
      <c r="AA32" s="36">
        <f t="shared" si="17"/>
        <v>70529.938031056052</v>
      </c>
      <c r="AB32" s="41">
        <f t="shared" si="12"/>
        <v>186637.79421782985</v>
      </c>
      <c r="AC32" s="41">
        <f t="shared" si="13"/>
        <v>134391.63793441217</v>
      </c>
      <c r="AD32" s="41" t="str">
        <f t="shared" si="14"/>
        <v>No</v>
      </c>
    </row>
    <row r="33" spans="3:30" x14ac:dyDescent="0.35">
      <c r="C33" s="26">
        <f t="shared" si="15"/>
        <v>28</v>
      </c>
      <c r="D33" s="35">
        <v>50000</v>
      </c>
      <c r="E33" s="36">
        <f>D33*(1+'Q.1.Input'!D32)</f>
        <v>49480</v>
      </c>
      <c r="F33" s="36">
        <f>E33*(1+'Q.1.Input'!E32)</f>
        <v>54923.789600000004</v>
      </c>
      <c r="G33" s="36">
        <f>F33*(1+'Q.1.Input'!F32)</f>
        <v>53606.717125392002</v>
      </c>
      <c r="H33" s="36">
        <f>G33*(1+'Q.1.Input'!G32)</f>
        <v>57697.445709230669</v>
      </c>
      <c r="I33" s="36">
        <f>H33*(1+'Q.1.Input'!H32)</f>
        <v>61499.130407011879</v>
      </c>
      <c r="J33" s="36">
        <f>I33*(1+'Q.1.Input'!I32)</f>
        <v>58590.221538760219</v>
      </c>
      <c r="K33" s="36">
        <f>J33*(1+'Q.1.Input'!J32)</f>
        <v>61809.7542123151</v>
      </c>
      <c r="L33" s="36">
        <f>K33*(1+'Q.1.Input'!K32)</f>
        <v>69519.284855217164</v>
      </c>
      <c r="M33" s="36">
        <f>L33*(1+'Q.1.Input'!L32)</f>
        <v>71381.011303639883</v>
      </c>
      <c r="N33" s="36">
        <f>M33*(1+'Q.1.Input'!M32)</f>
        <v>74661.682583155169</v>
      </c>
      <c r="O33" s="14"/>
      <c r="P33" s="26">
        <f t="shared" si="16"/>
        <v>28</v>
      </c>
      <c r="Q33" s="35">
        <v>50000</v>
      </c>
      <c r="R33" s="36">
        <f t="shared" si="11"/>
        <v>51749.999999999993</v>
      </c>
      <c r="S33" s="36">
        <f t="shared" si="17"/>
        <v>53561.249999999985</v>
      </c>
      <c r="T33" s="36">
        <f t="shared" si="17"/>
        <v>55435.893749999981</v>
      </c>
      <c r="U33" s="36">
        <f t="shared" si="17"/>
        <v>57376.150031249977</v>
      </c>
      <c r="V33" s="36">
        <f t="shared" si="17"/>
        <v>59384.315282343719</v>
      </c>
      <c r="W33" s="36">
        <f t="shared" si="17"/>
        <v>61462.766317225745</v>
      </c>
      <c r="X33" s="36">
        <f t="shared" si="17"/>
        <v>63613.96313832864</v>
      </c>
      <c r="Y33" s="36">
        <f t="shared" si="17"/>
        <v>65840.451848170138</v>
      </c>
      <c r="Z33" s="36">
        <f t="shared" si="17"/>
        <v>68144.867662856093</v>
      </c>
      <c r="AA33" s="36">
        <f t="shared" si="17"/>
        <v>70529.938031056052</v>
      </c>
      <c r="AB33" s="41">
        <f t="shared" si="12"/>
        <v>145191.62061421122</v>
      </c>
      <c r="AC33" s="41">
        <f t="shared" si="13"/>
        <v>134391.63793441217</v>
      </c>
      <c r="AD33" s="41" t="str">
        <f t="shared" si="14"/>
        <v>No</v>
      </c>
    </row>
    <row r="34" spans="3:30" x14ac:dyDescent="0.35">
      <c r="C34" s="26">
        <f t="shared" si="15"/>
        <v>29</v>
      </c>
      <c r="D34" s="35">
        <v>50000</v>
      </c>
      <c r="E34" s="36">
        <f>D34*(1+'Q.1.Input'!D33)</f>
        <v>57847.499999999993</v>
      </c>
      <c r="F34" s="36">
        <f>E34*(1+'Q.1.Input'!E33)</f>
        <v>58441.593824999996</v>
      </c>
      <c r="G34" s="36">
        <f>F34*(1+'Q.1.Input'!F33)</f>
        <v>64558.091034724494</v>
      </c>
      <c r="H34" s="36">
        <f>G34*(1+'Q.1.Input'!G33)</f>
        <v>68960.952843292704</v>
      </c>
      <c r="I34" s="36">
        <f>H34*(1+'Q.1.Input'!H33)</f>
        <v>79069.938920590983</v>
      </c>
      <c r="J34" s="36">
        <f>I34*(1+'Q.1.Input'!I33)</f>
        <v>85061.068192604158</v>
      </c>
      <c r="K34" s="36">
        <f>J34*(1+'Q.1.Input'!J33)</f>
        <v>85750.91345564618</v>
      </c>
      <c r="L34" s="36">
        <f>K34*(1+'Q.1.Input'!K33)</f>
        <v>99886.094029674889</v>
      </c>
      <c r="M34" s="36">
        <f>L34*(1+'Q.1.Input'!L33)</f>
        <v>107285.65587539319</v>
      </c>
      <c r="N34" s="36">
        <f>M34*(1+'Q.1.Input'!M33)</f>
        <v>119199.72796035561</v>
      </c>
      <c r="O34" s="14"/>
      <c r="P34" s="26">
        <f t="shared" si="16"/>
        <v>29</v>
      </c>
      <c r="Q34" s="35">
        <v>50000</v>
      </c>
      <c r="R34" s="36">
        <f t="shared" si="11"/>
        <v>51749.999999999993</v>
      </c>
      <c r="S34" s="36">
        <f t="shared" si="17"/>
        <v>53561.249999999985</v>
      </c>
      <c r="T34" s="36">
        <f t="shared" si="17"/>
        <v>55435.893749999981</v>
      </c>
      <c r="U34" s="36">
        <f t="shared" si="17"/>
        <v>57376.150031249977</v>
      </c>
      <c r="V34" s="36">
        <f t="shared" si="17"/>
        <v>59384.315282343719</v>
      </c>
      <c r="W34" s="36">
        <f t="shared" si="17"/>
        <v>61462.766317225745</v>
      </c>
      <c r="X34" s="36">
        <f t="shared" si="17"/>
        <v>63613.96313832864</v>
      </c>
      <c r="Y34" s="36">
        <f t="shared" si="17"/>
        <v>65840.451848170138</v>
      </c>
      <c r="Z34" s="36">
        <f t="shared" si="17"/>
        <v>68144.867662856093</v>
      </c>
      <c r="AA34" s="36">
        <f t="shared" si="17"/>
        <v>70529.938031056052</v>
      </c>
      <c r="AB34" s="41">
        <f t="shared" si="12"/>
        <v>189729.66599141166</v>
      </c>
      <c r="AC34" s="41">
        <f t="shared" si="13"/>
        <v>134391.63793441217</v>
      </c>
      <c r="AD34" s="41" t="str">
        <f t="shared" si="14"/>
        <v>No</v>
      </c>
    </row>
    <row r="35" spans="3:30" x14ac:dyDescent="0.35">
      <c r="C35" s="26">
        <f t="shared" si="15"/>
        <v>30</v>
      </c>
      <c r="D35" s="35">
        <v>50000</v>
      </c>
      <c r="E35" s="36">
        <f>D35*(1+'Q.1.Input'!D34)</f>
        <v>53433.5</v>
      </c>
      <c r="F35" s="36">
        <f>E35*(1+'Q.1.Input'!E34)</f>
        <v>62239.875135000009</v>
      </c>
      <c r="G35" s="36">
        <f>F35*(1+'Q.1.Input'!F34)</f>
        <v>76737.40925019556</v>
      </c>
      <c r="H35" s="36">
        <f>G35*(1+'Q.1.Input'!G34)</f>
        <v>85036.560060604214</v>
      </c>
      <c r="I35" s="36">
        <f>H35*(1+'Q.1.Input'!H34)</f>
        <v>99361.818968413601</v>
      </c>
      <c r="J35" s="36">
        <f>I35*(1+'Q.1.Input'!I34)</f>
        <v>106171.08442231898</v>
      </c>
      <c r="K35" s="36">
        <f>J35*(1+'Q.1.Input'!J34)</f>
        <v>110454.02596791532</v>
      </c>
      <c r="L35" s="36">
        <f>K35*(1+'Q.1.Input'!K34)</f>
        <v>106074.52383828748</v>
      </c>
      <c r="M35" s="36">
        <f>L35*(1+'Q.1.Input'!L34)</f>
        <v>103748.30953051384</v>
      </c>
      <c r="N35" s="36">
        <f>M35*(1+'Q.1.Input'!M34)</f>
        <v>116911.89504374542</v>
      </c>
      <c r="O35" s="14"/>
      <c r="P35" s="26">
        <f t="shared" si="16"/>
        <v>30</v>
      </c>
      <c r="Q35" s="35">
        <v>50000</v>
      </c>
      <c r="R35" s="36">
        <f t="shared" si="11"/>
        <v>51749.999999999993</v>
      </c>
      <c r="S35" s="36">
        <f t="shared" si="17"/>
        <v>53561.249999999985</v>
      </c>
      <c r="T35" s="36">
        <f t="shared" si="17"/>
        <v>55435.893749999981</v>
      </c>
      <c r="U35" s="36">
        <f t="shared" si="17"/>
        <v>57376.150031249977</v>
      </c>
      <c r="V35" s="36">
        <f t="shared" si="17"/>
        <v>59384.315282343719</v>
      </c>
      <c r="W35" s="36">
        <f t="shared" si="17"/>
        <v>61462.766317225745</v>
      </c>
      <c r="X35" s="36">
        <f t="shared" si="17"/>
        <v>63613.96313832864</v>
      </c>
      <c r="Y35" s="36">
        <f t="shared" si="17"/>
        <v>65840.451848170138</v>
      </c>
      <c r="Z35" s="36">
        <f t="shared" si="17"/>
        <v>68144.867662856093</v>
      </c>
      <c r="AA35" s="36">
        <f t="shared" si="17"/>
        <v>70529.938031056052</v>
      </c>
      <c r="AB35" s="41">
        <f t="shared" si="12"/>
        <v>187441.83307480149</v>
      </c>
      <c r="AC35" s="41">
        <f t="shared" si="13"/>
        <v>134391.63793441217</v>
      </c>
      <c r="AD35" s="41" t="str">
        <f t="shared" si="14"/>
        <v>No</v>
      </c>
    </row>
    <row r="36" spans="3:30" x14ac:dyDescent="0.35">
      <c r="C36" s="26">
        <f t="shared" si="15"/>
        <v>31</v>
      </c>
      <c r="D36" s="35">
        <v>50000</v>
      </c>
      <c r="E36" s="36">
        <f>D36*(1+'Q.1.Input'!D35)</f>
        <v>60584.5</v>
      </c>
      <c r="F36" s="36">
        <f>E36*(1+'Q.1.Input'!E35)</f>
        <v>60014.399854999996</v>
      </c>
      <c r="G36" s="36">
        <f>F36*(1+'Q.1.Input'!F35)</f>
        <v>76337.716471561449</v>
      </c>
      <c r="H36" s="36">
        <f>G36*(1+'Q.1.Input'!G35)</f>
        <v>79723.294197075214</v>
      </c>
      <c r="I36" s="36">
        <f>H36*(1+'Q.1.Input'!H35)</f>
        <v>92519.680148647749</v>
      </c>
      <c r="J36" s="36">
        <f>I36*(1+'Q.1.Input'!I35)</f>
        <v>112127.37596255066</v>
      </c>
      <c r="K36" s="36">
        <f>J36*(1+'Q.1.Input'!J35)</f>
        <v>108469.78095865226</v>
      </c>
      <c r="L36" s="36">
        <f>K36*(1+'Q.1.Input'!K35)</f>
        <v>104763.36854329512</v>
      </c>
      <c r="M36" s="36">
        <f>L36*(1+'Q.1.Input'!L35)</f>
        <v>109364.57568971663</v>
      </c>
      <c r="N36" s="36">
        <f>M36*(1+'Q.1.Input'!M35)</f>
        <v>105560.87574722827</v>
      </c>
      <c r="O36" s="14"/>
      <c r="P36" s="26">
        <f t="shared" si="16"/>
        <v>31</v>
      </c>
      <c r="Q36" s="35">
        <v>50000</v>
      </c>
      <c r="R36" s="36">
        <f t="shared" si="11"/>
        <v>51749.999999999993</v>
      </c>
      <c r="S36" s="36">
        <f t="shared" si="17"/>
        <v>53561.249999999985</v>
      </c>
      <c r="T36" s="36">
        <f t="shared" si="17"/>
        <v>55435.893749999981</v>
      </c>
      <c r="U36" s="36">
        <f t="shared" si="17"/>
        <v>57376.150031249977</v>
      </c>
      <c r="V36" s="36">
        <f t="shared" si="17"/>
        <v>59384.315282343719</v>
      </c>
      <c r="W36" s="36">
        <f t="shared" si="17"/>
        <v>61462.766317225745</v>
      </c>
      <c r="X36" s="36">
        <f t="shared" si="17"/>
        <v>63613.96313832864</v>
      </c>
      <c r="Y36" s="36">
        <f t="shared" si="17"/>
        <v>65840.451848170138</v>
      </c>
      <c r="Z36" s="36">
        <f t="shared" si="17"/>
        <v>68144.867662856093</v>
      </c>
      <c r="AA36" s="36">
        <f t="shared" si="17"/>
        <v>70529.938031056052</v>
      </c>
      <c r="AB36" s="41">
        <f t="shared" si="12"/>
        <v>176090.81377828433</v>
      </c>
      <c r="AC36" s="41">
        <f t="shared" si="13"/>
        <v>134391.63793441217</v>
      </c>
      <c r="AD36" s="41" t="str">
        <f t="shared" si="14"/>
        <v>No</v>
      </c>
    </row>
    <row r="37" spans="3:30" x14ac:dyDescent="0.35">
      <c r="C37" s="26">
        <f t="shared" si="15"/>
        <v>32</v>
      </c>
      <c r="D37" s="35">
        <v>50000</v>
      </c>
      <c r="E37" s="36">
        <f>D37*(1+'Q.1.Input'!D36)</f>
        <v>54887</v>
      </c>
      <c r="F37" s="36">
        <f>E37*(1+'Q.1.Input'!E36)</f>
        <v>53589.471319999997</v>
      </c>
      <c r="G37" s="36">
        <f>F37*(1+'Q.1.Input'!F36)</f>
        <v>50918.572069411195</v>
      </c>
      <c r="H37" s="36">
        <f>G37*(1+'Q.1.Input'!G36)</f>
        <v>58421.932849559627</v>
      </c>
      <c r="I37" s="36">
        <f>H37*(1+'Q.1.Input'!H36)</f>
        <v>65569.272114374748</v>
      </c>
      <c r="J37" s="36">
        <f>I37*(1+'Q.1.Input'!I36)</f>
        <v>74779.787768280978</v>
      </c>
      <c r="K37" s="36">
        <f>J37*(1+'Q.1.Input'!J36)</f>
        <v>80727.772087370045</v>
      </c>
      <c r="L37" s="36">
        <f>K37*(1+'Q.1.Input'!K36)</f>
        <v>85330.062374071014</v>
      </c>
      <c r="M37" s="36">
        <f>L37*(1+'Q.1.Input'!L36)</f>
        <v>103129.06008467849</v>
      </c>
      <c r="N37" s="36">
        <f>M37*(1+'Q.1.Input'!M36)</f>
        <v>119123.34601321128</v>
      </c>
      <c r="O37" s="14"/>
      <c r="P37" s="26">
        <f t="shared" si="16"/>
        <v>32</v>
      </c>
      <c r="Q37" s="35">
        <v>50000</v>
      </c>
      <c r="R37" s="36">
        <f t="shared" si="11"/>
        <v>51749.999999999993</v>
      </c>
      <c r="S37" s="36">
        <f t="shared" si="17"/>
        <v>53561.249999999985</v>
      </c>
      <c r="T37" s="36">
        <f t="shared" si="17"/>
        <v>55435.893749999981</v>
      </c>
      <c r="U37" s="36">
        <f t="shared" si="17"/>
        <v>57376.150031249977</v>
      </c>
      <c r="V37" s="36">
        <f t="shared" si="17"/>
        <v>59384.315282343719</v>
      </c>
      <c r="W37" s="36">
        <f t="shared" si="17"/>
        <v>61462.766317225745</v>
      </c>
      <c r="X37" s="36">
        <f t="shared" si="17"/>
        <v>63613.96313832864</v>
      </c>
      <c r="Y37" s="36">
        <f t="shared" si="17"/>
        <v>65840.451848170138</v>
      </c>
      <c r="Z37" s="36">
        <f t="shared" si="17"/>
        <v>68144.867662856093</v>
      </c>
      <c r="AA37" s="36">
        <f t="shared" si="17"/>
        <v>70529.938031056052</v>
      </c>
      <c r="AB37" s="41">
        <f t="shared" si="12"/>
        <v>189653.28404426732</v>
      </c>
      <c r="AC37" s="41">
        <f t="shared" si="13"/>
        <v>134391.63793441217</v>
      </c>
      <c r="AD37" s="41" t="str">
        <f t="shared" si="14"/>
        <v>No</v>
      </c>
    </row>
    <row r="38" spans="3:30" x14ac:dyDescent="0.35">
      <c r="C38" s="26">
        <f t="shared" si="15"/>
        <v>33</v>
      </c>
      <c r="D38" s="35">
        <v>50000</v>
      </c>
      <c r="E38" s="36">
        <f>D38*(1+'Q.1.Input'!D37)</f>
        <v>49725.5</v>
      </c>
      <c r="F38" s="36">
        <f>E38*(1+'Q.1.Input'!E37)</f>
        <v>52879.588465000008</v>
      </c>
      <c r="G38" s="36">
        <f>F38*(1+'Q.1.Input'!F37)</f>
        <v>65681.208036491851</v>
      </c>
      <c r="H38" s="36">
        <f>G38*(1+'Q.1.Input'!G37)</f>
        <v>64493.034983111713</v>
      </c>
      <c r="I38" s="36">
        <f>H38*(1+'Q.1.Input'!H37)</f>
        <v>74803.536485861783</v>
      </c>
      <c r="J38" s="36">
        <f>I38*(1+'Q.1.Input'!I37)</f>
        <v>80062.225100817872</v>
      </c>
      <c r="K38" s="36">
        <f>J38*(1+'Q.1.Input'!J37)</f>
        <v>76209.630828966518</v>
      </c>
      <c r="L38" s="36">
        <f>K38*(1+'Q.1.Input'!K37)</f>
        <v>84136.194531487316</v>
      </c>
      <c r="M38" s="36">
        <f>L38*(1+'Q.1.Input'!L37)</f>
        <v>94319.198155633218</v>
      </c>
      <c r="N38" s="36">
        <f>M38*(1+'Q.1.Input'!M37)</f>
        <v>100443.34369187847</v>
      </c>
      <c r="O38" s="14"/>
      <c r="P38" s="26">
        <f t="shared" si="16"/>
        <v>33</v>
      </c>
      <c r="Q38" s="35">
        <v>50000</v>
      </c>
      <c r="R38" s="36">
        <f t="shared" si="11"/>
        <v>51749.999999999993</v>
      </c>
      <c r="S38" s="36">
        <f t="shared" si="17"/>
        <v>53561.249999999985</v>
      </c>
      <c r="T38" s="36">
        <f t="shared" si="17"/>
        <v>55435.893749999981</v>
      </c>
      <c r="U38" s="36">
        <f t="shared" si="17"/>
        <v>57376.150031249977</v>
      </c>
      <c r="V38" s="36">
        <f t="shared" si="17"/>
        <v>59384.315282343719</v>
      </c>
      <c r="W38" s="36">
        <f t="shared" si="17"/>
        <v>61462.766317225745</v>
      </c>
      <c r="X38" s="36">
        <f t="shared" si="17"/>
        <v>63613.96313832864</v>
      </c>
      <c r="Y38" s="36">
        <f t="shared" si="17"/>
        <v>65840.451848170138</v>
      </c>
      <c r="Z38" s="36">
        <f t="shared" si="17"/>
        <v>68144.867662856093</v>
      </c>
      <c r="AA38" s="36">
        <f t="shared" si="17"/>
        <v>70529.938031056052</v>
      </c>
      <c r="AB38" s="41">
        <f t="shared" si="12"/>
        <v>170973.28172293451</v>
      </c>
      <c r="AC38" s="41">
        <f t="shared" si="13"/>
        <v>134391.63793441217</v>
      </c>
      <c r="AD38" s="41" t="str">
        <f t="shared" si="14"/>
        <v>No</v>
      </c>
    </row>
    <row r="39" spans="3:30" x14ac:dyDescent="0.35">
      <c r="C39" s="26">
        <f t="shared" si="15"/>
        <v>34</v>
      </c>
      <c r="D39" s="35">
        <v>50000</v>
      </c>
      <c r="E39" s="36">
        <f>D39*(1+'Q.1.Input'!D38)</f>
        <v>58011.500000000007</v>
      </c>
      <c r="F39" s="36">
        <f>E39*(1+'Q.1.Input'!E38)</f>
        <v>59653.80556500001</v>
      </c>
      <c r="G39" s="36">
        <f>F39*(1+'Q.1.Input'!F38)</f>
        <v>67870.520743523113</v>
      </c>
      <c r="H39" s="36">
        <f>G39*(1+'Q.1.Input'!G38)</f>
        <v>69820.440804484533</v>
      </c>
      <c r="I39" s="36">
        <f>H39*(1+'Q.1.Input'!H38)</f>
        <v>68889.734328560764</v>
      </c>
      <c r="J39" s="36">
        <f>I39*(1+'Q.1.Input'!I38)</f>
        <v>77776.510056945102</v>
      </c>
      <c r="K39" s="36">
        <f>J39*(1+'Q.1.Input'!J38)</f>
        <v>85534.716935125383</v>
      </c>
      <c r="L39" s="36">
        <f>K39*(1+'Q.1.Input'!K38)</f>
        <v>90588.963358821944</v>
      </c>
      <c r="M39" s="36">
        <f>L39*(1+'Q.1.Input'!L38)</f>
        <v>94634.666462426918</v>
      </c>
      <c r="N39" s="36">
        <f>M39*(1+'Q.1.Input'!M38)</f>
        <v>101725.64202045657</v>
      </c>
      <c r="O39" s="14"/>
      <c r="P39" s="26">
        <f t="shared" si="16"/>
        <v>34</v>
      </c>
      <c r="Q39" s="35">
        <v>50000</v>
      </c>
      <c r="R39" s="36">
        <f t="shared" si="11"/>
        <v>51749.999999999993</v>
      </c>
      <c r="S39" s="36">
        <f t="shared" si="17"/>
        <v>53561.249999999985</v>
      </c>
      <c r="T39" s="36">
        <f t="shared" si="17"/>
        <v>55435.893749999981</v>
      </c>
      <c r="U39" s="36">
        <f t="shared" si="17"/>
        <v>57376.150031249977</v>
      </c>
      <c r="V39" s="36">
        <f t="shared" si="17"/>
        <v>59384.315282343719</v>
      </c>
      <c r="W39" s="36">
        <f t="shared" si="17"/>
        <v>61462.766317225745</v>
      </c>
      <c r="X39" s="36">
        <f t="shared" si="17"/>
        <v>63613.96313832864</v>
      </c>
      <c r="Y39" s="36">
        <f t="shared" si="17"/>
        <v>65840.451848170138</v>
      </c>
      <c r="Z39" s="36">
        <f t="shared" si="17"/>
        <v>68144.867662856093</v>
      </c>
      <c r="AA39" s="36">
        <f t="shared" si="17"/>
        <v>70529.938031056052</v>
      </c>
      <c r="AB39" s="41">
        <f t="shared" si="12"/>
        <v>172255.58005151263</v>
      </c>
      <c r="AC39" s="41">
        <f t="shared" si="13"/>
        <v>134391.63793441217</v>
      </c>
      <c r="AD39" s="41" t="str">
        <f t="shared" si="14"/>
        <v>No</v>
      </c>
    </row>
    <row r="40" spans="3:30" x14ac:dyDescent="0.35">
      <c r="C40" s="26">
        <f t="shared" si="15"/>
        <v>35</v>
      </c>
      <c r="D40" s="35">
        <v>50000</v>
      </c>
      <c r="E40" s="36">
        <f>D40*(1+'Q.1.Input'!D39)</f>
        <v>55543</v>
      </c>
      <c r="F40" s="36">
        <f>E40*(1+'Q.1.Input'!E39)</f>
        <v>53843.3842</v>
      </c>
      <c r="G40" s="36">
        <f>F40*(1+'Q.1.Input'!F39)</f>
        <v>58029.168887707994</v>
      </c>
      <c r="H40" s="36">
        <f>G40*(1+'Q.1.Input'!G39)</f>
        <v>60455.36843890306</v>
      </c>
      <c r="I40" s="36">
        <f>H40*(1+'Q.1.Input'!H39)</f>
        <v>58560.092638343449</v>
      </c>
      <c r="J40" s="36">
        <f>I40*(1+'Q.1.Input'!I39)</f>
        <v>61650.89432779522</v>
      </c>
      <c r="K40" s="36">
        <f>J40*(1+'Q.1.Input'!J39)</f>
        <v>62183.558054787369</v>
      </c>
      <c r="L40" s="36">
        <f>K40*(1+'Q.1.Input'!K39)</f>
        <v>59924.429390656944</v>
      </c>
      <c r="M40" s="36">
        <f>L40*(1+'Q.1.Input'!L39)</f>
        <v>64082.585546074632</v>
      </c>
      <c r="N40" s="36">
        <f>M40*(1+'Q.1.Input'!M39)</f>
        <v>65878.179593075634</v>
      </c>
      <c r="O40" s="14"/>
      <c r="P40" s="26">
        <f t="shared" si="16"/>
        <v>35</v>
      </c>
      <c r="Q40" s="35">
        <v>50000</v>
      </c>
      <c r="R40" s="36">
        <f t="shared" si="11"/>
        <v>51749.999999999993</v>
      </c>
      <c r="S40" s="36">
        <f t="shared" si="17"/>
        <v>53561.249999999985</v>
      </c>
      <c r="T40" s="36">
        <f t="shared" si="17"/>
        <v>55435.893749999981</v>
      </c>
      <c r="U40" s="36">
        <f t="shared" si="17"/>
        <v>57376.150031249977</v>
      </c>
      <c r="V40" s="36">
        <f t="shared" si="17"/>
        <v>59384.315282343719</v>
      </c>
      <c r="W40" s="36">
        <f t="shared" si="17"/>
        <v>61462.766317225745</v>
      </c>
      <c r="X40" s="36">
        <f t="shared" si="17"/>
        <v>63613.96313832864</v>
      </c>
      <c r="Y40" s="36">
        <f t="shared" si="17"/>
        <v>65840.451848170138</v>
      </c>
      <c r="Z40" s="36">
        <f t="shared" si="17"/>
        <v>68144.867662856093</v>
      </c>
      <c r="AA40" s="36">
        <f t="shared" si="17"/>
        <v>70529.938031056052</v>
      </c>
      <c r="AB40" s="41">
        <f t="shared" si="12"/>
        <v>136408.11762413167</v>
      </c>
      <c r="AC40" s="41">
        <f t="shared" si="13"/>
        <v>134391.63793441217</v>
      </c>
      <c r="AD40" s="41" t="str">
        <f t="shared" si="14"/>
        <v>No</v>
      </c>
    </row>
    <row r="41" spans="3:30" x14ac:dyDescent="0.35">
      <c r="C41" s="26">
        <f t="shared" si="15"/>
        <v>36</v>
      </c>
      <c r="D41" s="35">
        <v>50000</v>
      </c>
      <c r="E41" s="36">
        <f>D41*(1+'Q.1.Input'!D40)</f>
        <v>53466</v>
      </c>
      <c r="F41" s="36">
        <f>E41*(1+'Q.1.Input'!E40)</f>
        <v>54928.295099999996</v>
      </c>
      <c r="G41" s="36">
        <f>F41*(1+'Q.1.Input'!F40)</f>
        <v>62270.011023065992</v>
      </c>
      <c r="H41" s="36">
        <f>G41*(1+'Q.1.Input'!G40)</f>
        <v>61002.193598636368</v>
      </c>
      <c r="I41" s="36">
        <f>H41*(1+'Q.1.Input'!H40)</f>
        <v>61849.514067721422</v>
      </c>
      <c r="J41" s="36">
        <f>I41*(1+'Q.1.Input'!I40)</f>
        <v>66868.602134317014</v>
      </c>
      <c r="K41" s="36">
        <f>J41*(1+'Q.1.Input'!J40)</f>
        <v>77112.871981294375</v>
      </c>
      <c r="L41" s="36">
        <f>K41*(1+'Q.1.Input'!K40)</f>
        <v>82645.720545952237</v>
      </c>
      <c r="M41" s="36">
        <f>L41*(1+'Q.1.Input'!L40)</f>
        <v>90347.475243629524</v>
      </c>
      <c r="N41" s="36">
        <f>M41*(1+'Q.1.Input'!M40)</f>
        <v>88212.564403622557</v>
      </c>
      <c r="O41" s="14"/>
      <c r="P41" s="26">
        <f t="shared" si="16"/>
        <v>36</v>
      </c>
      <c r="Q41" s="35">
        <v>50000</v>
      </c>
      <c r="R41" s="36">
        <f t="shared" si="11"/>
        <v>51749.999999999993</v>
      </c>
      <c r="S41" s="36">
        <f t="shared" si="17"/>
        <v>53561.249999999985</v>
      </c>
      <c r="T41" s="36">
        <f t="shared" si="17"/>
        <v>55435.893749999981</v>
      </c>
      <c r="U41" s="36">
        <f t="shared" si="17"/>
        <v>57376.150031249977</v>
      </c>
      <c r="V41" s="36">
        <f t="shared" si="17"/>
        <v>59384.315282343719</v>
      </c>
      <c r="W41" s="36">
        <f t="shared" si="17"/>
        <v>61462.766317225745</v>
      </c>
      <c r="X41" s="36">
        <f t="shared" si="17"/>
        <v>63613.96313832864</v>
      </c>
      <c r="Y41" s="36">
        <f t="shared" si="17"/>
        <v>65840.451848170138</v>
      </c>
      <c r="Z41" s="36">
        <f t="shared" si="17"/>
        <v>68144.867662856093</v>
      </c>
      <c r="AA41" s="36">
        <f t="shared" si="17"/>
        <v>70529.938031056052</v>
      </c>
      <c r="AB41" s="41">
        <f t="shared" si="12"/>
        <v>158742.50243467861</v>
      </c>
      <c r="AC41" s="41">
        <f t="shared" si="13"/>
        <v>134391.63793441217</v>
      </c>
      <c r="AD41" s="41" t="str">
        <f t="shared" si="14"/>
        <v>No</v>
      </c>
    </row>
    <row r="42" spans="3:30" x14ac:dyDescent="0.35">
      <c r="C42" s="26">
        <f t="shared" si="15"/>
        <v>37</v>
      </c>
      <c r="D42" s="35">
        <v>50000</v>
      </c>
      <c r="E42" s="36">
        <f>D42*(1+'Q.1.Input'!D41)</f>
        <v>57696.499999999993</v>
      </c>
      <c r="F42" s="36">
        <f>E42*(1+'Q.1.Input'!E41)</f>
        <v>62571.854249999997</v>
      </c>
      <c r="G42" s="36">
        <f>F42*(1+'Q.1.Input'!F41)</f>
        <v>63125.615160112495</v>
      </c>
      <c r="H42" s="36">
        <f>G42*(1+'Q.1.Input'!G41)</f>
        <v>64592.654456433505</v>
      </c>
      <c r="I42" s="36">
        <f>H42*(1+'Q.1.Input'!H41)</f>
        <v>65945.870567295788</v>
      </c>
      <c r="J42" s="36">
        <f>I42*(1+'Q.1.Input'!I41)</f>
        <v>73637.79691026517</v>
      </c>
      <c r="K42" s="36">
        <f>J42*(1+'Q.1.Input'!J41)</f>
        <v>70968.426772268052</v>
      </c>
      <c r="L42" s="36">
        <f>K42*(1+'Q.1.Input'!K41)</f>
        <v>72467.989629966076</v>
      </c>
      <c r="M42" s="36">
        <f>L42*(1+'Q.1.Input'!L41)</f>
        <v>71575.908677621192</v>
      </c>
      <c r="N42" s="36">
        <f>M42*(1+'Q.1.Input'!M41)</f>
        <v>68420.842623111646</v>
      </c>
      <c r="O42" s="14"/>
      <c r="P42" s="26">
        <f t="shared" si="16"/>
        <v>37</v>
      </c>
      <c r="Q42" s="35">
        <v>50000</v>
      </c>
      <c r="R42" s="36">
        <f t="shared" si="11"/>
        <v>51749.999999999993</v>
      </c>
      <c r="S42" s="36">
        <f t="shared" si="17"/>
        <v>53561.249999999985</v>
      </c>
      <c r="T42" s="36">
        <f t="shared" si="17"/>
        <v>55435.893749999981</v>
      </c>
      <c r="U42" s="36">
        <f t="shared" si="17"/>
        <v>57376.150031249977</v>
      </c>
      <c r="V42" s="36">
        <f t="shared" si="17"/>
        <v>59384.315282343719</v>
      </c>
      <c r="W42" s="36">
        <f t="shared" si="17"/>
        <v>61462.766317225745</v>
      </c>
      <c r="X42" s="36">
        <f t="shared" si="17"/>
        <v>63613.96313832864</v>
      </c>
      <c r="Y42" s="36">
        <f t="shared" si="17"/>
        <v>65840.451848170138</v>
      </c>
      <c r="Z42" s="36">
        <f t="shared" si="17"/>
        <v>68144.867662856093</v>
      </c>
      <c r="AA42" s="36">
        <f t="shared" si="17"/>
        <v>70529.938031056052</v>
      </c>
      <c r="AB42" s="41">
        <f t="shared" si="12"/>
        <v>138950.7806541677</v>
      </c>
      <c r="AC42" s="41">
        <f t="shared" si="13"/>
        <v>134391.63793441217</v>
      </c>
      <c r="AD42" s="41" t="str">
        <f t="shared" si="14"/>
        <v>No</v>
      </c>
    </row>
    <row r="43" spans="3:30" x14ac:dyDescent="0.35">
      <c r="C43" s="26">
        <f t="shared" si="15"/>
        <v>38</v>
      </c>
      <c r="D43" s="35">
        <v>50000</v>
      </c>
      <c r="E43" s="36">
        <f>D43*(1+'Q.1.Input'!D42)</f>
        <v>48029</v>
      </c>
      <c r="F43" s="36">
        <f>E43*(1+'Q.1.Input'!E42)</f>
        <v>51196.032259999993</v>
      </c>
      <c r="G43" s="36">
        <f>F43*(1+'Q.1.Input'!F42)</f>
        <v>50675.880572238399</v>
      </c>
      <c r="H43" s="36">
        <f>G43*(1+'Q.1.Input'!G42)</f>
        <v>54904.782805991694</v>
      </c>
      <c r="I43" s="36">
        <f>H43*(1+'Q.1.Input'!H42)</f>
        <v>57779.597233713415</v>
      </c>
      <c r="J43" s="36">
        <f>I43*(1+'Q.1.Input'!I42)</f>
        <v>66254.130759982159</v>
      </c>
      <c r="K43" s="36">
        <f>J43*(1+'Q.1.Input'!J42)</f>
        <v>66937.210848117582</v>
      </c>
      <c r="L43" s="36">
        <f>K43*(1+'Q.1.Input'!K42)</f>
        <v>70339.62927552739</v>
      </c>
      <c r="M43" s="36">
        <f>L43*(1+'Q.1.Input'!L42)</f>
        <v>73616.752603474204</v>
      </c>
      <c r="N43" s="36">
        <f>M43*(1+'Q.1.Input'!M42)</f>
        <v>72256.315015361994</v>
      </c>
      <c r="O43" s="14"/>
      <c r="P43" s="26">
        <f t="shared" si="16"/>
        <v>38</v>
      </c>
      <c r="Q43" s="35">
        <v>50000</v>
      </c>
      <c r="R43" s="36">
        <f t="shared" si="11"/>
        <v>51749.999999999993</v>
      </c>
      <c r="S43" s="36">
        <f t="shared" si="17"/>
        <v>53561.249999999985</v>
      </c>
      <c r="T43" s="36">
        <f t="shared" si="17"/>
        <v>55435.893749999981</v>
      </c>
      <c r="U43" s="36">
        <f t="shared" si="17"/>
        <v>57376.150031249977</v>
      </c>
      <c r="V43" s="36">
        <f t="shared" si="17"/>
        <v>59384.315282343719</v>
      </c>
      <c r="W43" s="36">
        <f t="shared" si="17"/>
        <v>61462.766317225745</v>
      </c>
      <c r="X43" s="36">
        <f t="shared" si="17"/>
        <v>63613.96313832864</v>
      </c>
      <c r="Y43" s="36">
        <f t="shared" si="17"/>
        <v>65840.451848170138</v>
      </c>
      <c r="Z43" s="36">
        <f t="shared" si="17"/>
        <v>68144.867662856093</v>
      </c>
      <c r="AA43" s="36">
        <f t="shared" si="17"/>
        <v>70529.938031056052</v>
      </c>
      <c r="AB43" s="41">
        <f t="shared" si="12"/>
        <v>142786.25304641805</v>
      </c>
      <c r="AC43" s="41">
        <f t="shared" si="13"/>
        <v>134391.63793441217</v>
      </c>
      <c r="AD43" s="41" t="str">
        <f t="shared" si="14"/>
        <v>No</v>
      </c>
    </row>
    <row r="44" spans="3:30" x14ac:dyDescent="0.35">
      <c r="C44" s="26">
        <f t="shared" si="15"/>
        <v>39</v>
      </c>
      <c r="D44" s="35">
        <v>50000</v>
      </c>
      <c r="E44" s="36">
        <f>D44*(1+'Q.1.Input'!D43)</f>
        <v>58255</v>
      </c>
      <c r="F44" s="36">
        <f>E44*(1+'Q.1.Input'!E43)</f>
        <v>60785.014650000005</v>
      </c>
      <c r="G44" s="36">
        <f>F44*(1+'Q.1.Input'!F43)</f>
        <v>66057.506820741008</v>
      </c>
      <c r="H44" s="36">
        <f>G44*(1+'Q.1.Input'!G43)</f>
        <v>63561.854213053412</v>
      </c>
      <c r="I44" s="36">
        <f>H44*(1+'Q.1.Input'!H43)</f>
        <v>65820.842511785318</v>
      </c>
      <c r="J44" s="36">
        <f>I44*(1+'Q.1.Input'!I43)</f>
        <v>68807.792344970134</v>
      </c>
      <c r="K44" s="36">
        <f>J44*(1+'Q.1.Input'!J43)</f>
        <v>68325.449720631892</v>
      </c>
      <c r="L44" s="36">
        <f>K44*(1+'Q.1.Input'!K43)</f>
        <v>71250.462223172144</v>
      </c>
      <c r="M44" s="36">
        <f>L44*(1+'Q.1.Input'!L43)</f>
        <v>75802.654254610607</v>
      </c>
      <c r="N44" s="36">
        <f>M44*(1+'Q.1.Input'!M43)</f>
        <v>81855.496196841268</v>
      </c>
      <c r="O44" s="14"/>
      <c r="P44" s="26">
        <f t="shared" si="16"/>
        <v>39</v>
      </c>
      <c r="Q44" s="35">
        <v>50000</v>
      </c>
      <c r="R44" s="36">
        <f t="shared" si="11"/>
        <v>51749.999999999993</v>
      </c>
      <c r="S44" s="36">
        <f t="shared" ref="S44:AA59" si="18">R44*1.035</f>
        <v>53561.249999999985</v>
      </c>
      <c r="T44" s="36">
        <f t="shared" si="18"/>
        <v>55435.893749999981</v>
      </c>
      <c r="U44" s="36">
        <f t="shared" si="18"/>
        <v>57376.150031249977</v>
      </c>
      <c r="V44" s="36">
        <f t="shared" si="18"/>
        <v>59384.315282343719</v>
      </c>
      <c r="W44" s="36">
        <f t="shared" si="18"/>
        <v>61462.766317225745</v>
      </c>
      <c r="X44" s="36">
        <f t="shared" si="18"/>
        <v>63613.96313832864</v>
      </c>
      <c r="Y44" s="36">
        <f t="shared" si="18"/>
        <v>65840.451848170138</v>
      </c>
      <c r="Z44" s="36">
        <f t="shared" si="18"/>
        <v>68144.867662856093</v>
      </c>
      <c r="AA44" s="36">
        <f t="shared" si="18"/>
        <v>70529.938031056052</v>
      </c>
      <c r="AB44" s="41">
        <f t="shared" si="12"/>
        <v>152385.43422789732</v>
      </c>
      <c r="AC44" s="41">
        <f t="shared" si="13"/>
        <v>134391.63793441217</v>
      </c>
      <c r="AD44" s="41" t="str">
        <f t="shared" si="14"/>
        <v>No</v>
      </c>
    </row>
    <row r="45" spans="3:30" x14ac:dyDescent="0.35">
      <c r="C45" s="26">
        <f t="shared" si="15"/>
        <v>40</v>
      </c>
      <c r="D45" s="35">
        <v>50000</v>
      </c>
      <c r="E45" s="36">
        <f>D45*(1+'Q.1.Input'!D44)</f>
        <v>59263</v>
      </c>
      <c r="F45" s="36">
        <f>E45*(1+'Q.1.Input'!E44)</f>
        <v>61967.170690000006</v>
      </c>
      <c r="G45" s="36">
        <f>F45*(1+'Q.1.Input'!F44)</f>
        <v>69188.824762212607</v>
      </c>
      <c r="H45" s="36">
        <f>G45*(1+'Q.1.Input'!G44)</f>
        <v>70666.006170885841</v>
      </c>
      <c r="I45" s="36">
        <f>H45*(1+'Q.1.Input'!H44)</f>
        <v>74494.690385224429</v>
      </c>
      <c r="J45" s="36">
        <f>I45*(1+'Q.1.Input'!I44)</f>
        <v>86471.94670536081</v>
      </c>
      <c r="K45" s="36">
        <f>J45*(1+'Q.1.Input'!J44)</f>
        <v>95203.01916420109</v>
      </c>
      <c r="L45" s="36">
        <f>K45*(1+'Q.1.Input'!K44)</f>
        <v>107596.54819899678</v>
      </c>
      <c r="M45" s="36">
        <f>L45*(1+'Q.1.Input'!L44)</f>
        <v>108724.16002412228</v>
      </c>
      <c r="N45" s="36">
        <f>M45*(1+'Q.1.Input'!M44)</f>
        <v>106543.15337403839</v>
      </c>
      <c r="O45" s="14"/>
      <c r="P45" s="26">
        <f t="shared" si="16"/>
        <v>40</v>
      </c>
      <c r="Q45" s="35">
        <v>50000</v>
      </c>
      <c r="R45" s="36">
        <f t="shared" si="11"/>
        <v>51749.999999999993</v>
      </c>
      <c r="S45" s="36">
        <f t="shared" si="18"/>
        <v>53561.249999999985</v>
      </c>
      <c r="T45" s="36">
        <f t="shared" si="18"/>
        <v>55435.893749999981</v>
      </c>
      <c r="U45" s="36">
        <f t="shared" si="18"/>
        <v>57376.150031249977</v>
      </c>
      <c r="V45" s="36">
        <f t="shared" si="18"/>
        <v>59384.315282343719</v>
      </c>
      <c r="W45" s="36">
        <f t="shared" si="18"/>
        <v>61462.766317225745</v>
      </c>
      <c r="X45" s="36">
        <f t="shared" si="18"/>
        <v>63613.96313832864</v>
      </c>
      <c r="Y45" s="36">
        <f t="shared" si="18"/>
        <v>65840.451848170138</v>
      </c>
      <c r="Z45" s="36">
        <f t="shared" si="18"/>
        <v>68144.867662856093</v>
      </c>
      <c r="AA45" s="36">
        <f t="shared" si="18"/>
        <v>70529.938031056052</v>
      </c>
      <c r="AB45" s="41">
        <f t="shared" si="12"/>
        <v>177073.09140509443</v>
      </c>
      <c r="AC45" s="41">
        <f t="shared" si="13"/>
        <v>134391.63793441217</v>
      </c>
      <c r="AD45" s="41" t="str">
        <f t="shared" si="14"/>
        <v>No</v>
      </c>
    </row>
    <row r="46" spans="3:30" x14ac:dyDescent="0.35">
      <c r="C46" s="26">
        <f t="shared" si="15"/>
        <v>41</v>
      </c>
      <c r="D46" s="35">
        <v>50000</v>
      </c>
      <c r="E46" s="36">
        <f>D46*(1+'Q.1.Input'!D45)</f>
        <v>47653.5</v>
      </c>
      <c r="F46" s="36">
        <f>E46*(1+'Q.1.Input'!E45)</f>
        <v>49857.95091</v>
      </c>
      <c r="G46" s="36">
        <f>F46*(1+'Q.1.Input'!F45)</f>
        <v>55188.763021297193</v>
      </c>
      <c r="H46" s="36">
        <f>G46*(1+'Q.1.Input'!G45)</f>
        <v>61823.004224087323</v>
      </c>
      <c r="I46" s="36">
        <f>H46*(1+'Q.1.Input'!H45)</f>
        <v>65028.52699310625</v>
      </c>
      <c r="J46" s="36">
        <f>I46*(1+'Q.1.Input'!I45)</f>
        <v>70346.559930602481</v>
      </c>
      <c r="K46" s="36">
        <f>J46*(1+'Q.1.Input'!J45)</f>
        <v>68858.730188070243</v>
      </c>
      <c r="L46" s="36">
        <f>K46*(1+'Q.1.Input'!K45)</f>
        <v>74098.879555382387</v>
      </c>
      <c r="M46" s="36">
        <f>L46*(1+'Q.1.Input'!L45)</f>
        <v>83453.863099249415</v>
      </c>
      <c r="N46" s="36">
        <f>M46*(1+'Q.1.Input'!M45)</f>
        <v>84398.560829532915</v>
      </c>
      <c r="O46" s="14"/>
      <c r="P46" s="26">
        <f t="shared" si="16"/>
        <v>41</v>
      </c>
      <c r="Q46" s="35">
        <v>50000</v>
      </c>
      <c r="R46" s="36">
        <f t="shared" si="11"/>
        <v>51749.999999999993</v>
      </c>
      <c r="S46" s="36">
        <f t="shared" si="18"/>
        <v>53561.249999999985</v>
      </c>
      <c r="T46" s="36">
        <f t="shared" si="18"/>
        <v>55435.893749999981</v>
      </c>
      <c r="U46" s="36">
        <f t="shared" si="18"/>
        <v>57376.150031249977</v>
      </c>
      <c r="V46" s="36">
        <f t="shared" si="18"/>
        <v>59384.315282343719</v>
      </c>
      <c r="W46" s="36">
        <f t="shared" si="18"/>
        <v>61462.766317225745</v>
      </c>
      <c r="X46" s="36">
        <f t="shared" si="18"/>
        <v>63613.96313832864</v>
      </c>
      <c r="Y46" s="36">
        <f t="shared" si="18"/>
        <v>65840.451848170138</v>
      </c>
      <c r="Z46" s="36">
        <f t="shared" si="18"/>
        <v>68144.867662856093</v>
      </c>
      <c r="AA46" s="36">
        <f t="shared" si="18"/>
        <v>70529.938031056052</v>
      </c>
      <c r="AB46" s="41">
        <f t="shared" si="12"/>
        <v>154928.49886058897</v>
      </c>
      <c r="AC46" s="41">
        <f t="shared" si="13"/>
        <v>134391.63793441217</v>
      </c>
      <c r="AD46" s="41" t="str">
        <f t="shared" si="14"/>
        <v>No</v>
      </c>
    </row>
    <row r="47" spans="3:30" x14ac:dyDescent="0.35">
      <c r="C47" s="26">
        <f t="shared" si="15"/>
        <v>42</v>
      </c>
      <c r="D47" s="35">
        <v>50000</v>
      </c>
      <c r="E47" s="36">
        <f>D47*(1+'Q.1.Input'!D46)</f>
        <v>58438</v>
      </c>
      <c r="F47" s="36">
        <f>E47*(1+'Q.1.Input'!E46)</f>
        <v>59815.96804</v>
      </c>
      <c r="G47" s="36">
        <f>F47*(1+'Q.1.Input'!F46)</f>
        <v>66748.638735835993</v>
      </c>
      <c r="H47" s="36">
        <f>G47*(1+'Q.1.Input'!G46)</f>
        <v>66818.057320121254</v>
      </c>
      <c r="I47" s="36">
        <f>H47*(1+'Q.1.Input'!H46)</f>
        <v>79443.329250758165</v>
      </c>
      <c r="J47" s="36">
        <f>I47*(1+'Q.1.Input'!I46)</f>
        <v>90416.041886872888</v>
      </c>
      <c r="K47" s="36">
        <f>J47*(1+'Q.1.Input'!J46)</f>
        <v>88232.494475304906</v>
      </c>
      <c r="L47" s="36">
        <f>K47*(1+'Q.1.Input'!K46)</f>
        <v>88016.324863840418</v>
      </c>
      <c r="M47" s="36">
        <f>L47*(1+'Q.1.Input'!L46)</f>
        <v>110310.85995185121</v>
      </c>
      <c r="N47" s="36">
        <f>M47*(1+'Q.1.Input'!M46)</f>
        <v>119407.09346348085</v>
      </c>
      <c r="O47" s="14"/>
      <c r="P47" s="26">
        <f t="shared" si="16"/>
        <v>42</v>
      </c>
      <c r="Q47" s="35">
        <v>50000</v>
      </c>
      <c r="R47" s="36">
        <f t="shared" si="11"/>
        <v>51749.999999999993</v>
      </c>
      <c r="S47" s="36">
        <f t="shared" si="18"/>
        <v>53561.249999999985</v>
      </c>
      <c r="T47" s="36">
        <f t="shared" si="18"/>
        <v>55435.893749999981</v>
      </c>
      <c r="U47" s="36">
        <f t="shared" si="18"/>
        <v>57376.150031249977</v>
      </c>
      <c r="V47" s="36">
        <f t="shared" si="18"/>
        <v>59384.315282343719</v>
      </c>
      <c r="W47" s="36">
        <f t="shared" si="18"/>
        <v>61462.766317225745</v>
      </c>
      <c r="X47" s="36">
        <f t="shared" si="18"/>
        <v>63613.96313832864</v>
      </c>
      <c r="Y47" s="36">
        <f t="shared" si="18"/>
        <v>65840.451848170138</v>
      </c>
      <c r="Z47" s="36">
        <f t="shared" si="18"/>
        <v>68144.867662856093</v>
      </c>
      <c r="AA47" s="36">
        <f t="shared" si="18"/>
        <v>70529.938031056052</v>
      </c>
      <c r="AB47" s="41">
        <f t="shared" si="12"/>
        <v>189937.0314945369</v>
      </c>
      <c r="AC47" s="41">
        <f t="shared" si="13"/>
        <v>134391.63793441217</v>
      </c>
      <c r="AD47" s="41" t="str">
        <f t="shared" si="14"/>
        <v>No</v>
      </c>
    </row>
    <row r="48" spans="3:30" x14ac:dyDescent="0.35">
      <c r="C48" s="26">
        <f t="shared" si="15"/>
        <v>43</v>
      </c>
      <c r="D48" s="35">
        <v>50000</v>
      </c>
      <c r="E48" s="36">
        <f>D48*(1+'Q.1.Input'!D47)</f>
        <v>50113.5</v>
      </c>
      <c r="F48" s="36">
        <f>E48*(1+'Q.1.Input'!E47)</f>
        <v>57954.25821</v>
      </c>
      <c r="G48" s="36">
        <f>F48*(1+'Q.1.Input'!F47)</f>
        <v>58661.879702744103</v>
      </c>
      <c r="H48" s="36">
        <f>G48*(1+'Q.1.Input'!G47)</f>
        <v>60502.102869019182</v>
      </c>
      <c r="I48" s="36">
        <f>H48*(1+'Q.1.Input'!H47)</f>
        <v>58376.663995230541</v>
      </c>
      <c r="J48" s="36">
        <f>I48*(1+'Q.1.Input'!I47)</f>
        <v>64419.232485376851</v>
      </c>
      <c r="K48" s="36">
        <f>J48*(1+'Q.1.Input'!J47)</f>
        <v>74008.679433150042</v>
      </c>
      <c r="L48" s="36">
        <f>K48*(1+'Q.1.Input'!K47)</f>
        <v>78251.597025052542</v>
      </c>
      <c r="M48" s="36">
        <f>L48*(1+'Q.1.Input'!L47)</f>
        <v>79495.797417750873</v>
      </c>
      <c r="N48" s="36">
        <f>M48*(1+'Q.1.Input'!M47)</f>
        <v>92975.10482790471</v>
      </c>
      <c r="O48" s="14"/>
      <c r="P48" s="26">
        <f t="shared" si="16"/>
        <v>43</v>
      </c>
      <c r="Q48" s="35">
        <v>50000</v>
      </c>
      <c r="R48" s="36">
        <f t="shared" si="11"/>
        <v>51749.999999999993</v>
      </c>
      <c r="S48" s="36">
        <f t="shared" si="18"/>
        <v>53561.249999999985</v>
      </c>
      <c r="T48" s="36">
        <f t="shared" si="18"/>
        <v>55435.893749999981</v>
      </c>
      <c r="U48" s="36">
        <f t="shared" si="18"/>
        <v>57376.150031249977</v>
      </c>
      <c r="V48" s="36">
        <f t="shared" si="18"/>
        <v>59384.315282343719</v>
      </c>
      <c r="W48" s="36">
        <f t="shared" si="18"/>
        <v>61462.766317225745</v>
      </c>
      <c r="X48" s="36">
        <f t="shared" si="18"/>
        <v>63613.96313832864</v>
      </c>
      <c r="Y48" s="36">
        <f t="shared" si="18"/>
        <v>65840.451848170138</v>
      </c>
      <c r="Z48" s="36">
        <f t="shared" si="18"/>
        <v>68144.867662856093</v>
      </c>
      <c r="AA48" s="36">
        <f t="shared" si="18"/>
        <v>70529.938031056052</v>
      </c>
      <c r="AB48" s="41">
        <f t="shared" si="12"/>
        <v>163505.04285896075</v>
      </c>
      <c r="AC48" s="41">
        <f t="shared" si="13"/>
        <v>134391.63793441217</v>
      </c>
      <c r="AD48" s="41" t="str">
        <f t="shared" si="14"/>
        <v>No</v>
      </c>
    </row>
    <row r="49" spans="3:30" x14ac:dyDescent="0.35">
      <c r="C49" s="26">
        <f t="shared" si="15"/>
        <v>44</v>
      </c>
      <c r="D49" s="35">
        <v>50000</v>
      </c>
      <c r="E49" s="36">
        <f>D49*(1+'Q.1.Input'!D48)</f>
        <v>49525</v>
      </c>
      <c r="F49" s="36">
        <f>E49*(1+'Q.1.Input'!E48)</f>
        <v>54266.028250000003</v>
      </c>
      <c r="G49" s="36">
        <f>F49*(1+'Q.1.Input'!F48)</f>
        <v>55857.65085857251</v>
      </c>
      <c r="H49" s="36">
        <f>G49*(1+'Q.1.Input'!G48)</f>
        <v>63555.952299900979</v>
      </c>
      <c r="I49" s="36">
        <f>H49*(1+'Q.1.Input'!H48)</f>
        <v>65929.767118302276</v>
      </c>
      <c r="J49" s="36">
        <f>I49*(1+'Q.1.Input'!I48)</f>
        <v>70967.460623811756</v>
      </c>
      <c r="K49" s="36">
        <f>J49*(1+'Q.1.Input'!J48)</f>
        <v>78599.301339296464</v>
      </c>
      <c r="L49" s="36">
        <f>K49*(1+'Q.1.Input'!K48)</f>
        <v>92979.829512334152</v>
      </c>
      <c r="M49" s="36">
        <f>L49*(1+'Q.1.Input'!L48)</f>
        <v>104210.86311912899</v>
      </c>
      <c r="N49" s="36">
        <f>M49*(1+'Q.1.Input'!M48)</f>
        <v>119034.85839782508</v>
      </c>
      <c r="O49" s="14"/>
      <c r="P49" s="26">
        <f t="shared" si="16"/>
        <v>44</v>
      </c>
      <c r="Q49" s="35">
        <v>50000</v>
      </c>
      <c r="R49" s="36">
        <f t="shared" si="11"/>
        <v>51749.999999999993</v>
      </c>
      <c r="S49" s="36">
        <f t="shared" si="18"/>
        <v>53561.249999999985</v>
      </c>
      <c r="T49" s="36">
        <f t="shared" si="18"/>
        <v>55435.893749999981</v>
      </c>
      <c r="U49" s="36">
        <f t="shared" si="18"/>
        <v>57376.150031249977</v>
      </c>
      <c r="V49" s="36">
        <f t="shared" si="18"/>
        <v>59384.315282343719</v>
      </c>
      <c r="W49" s="36">
        <f t="shared" si="18"/>
        <v>61462.766317225745</v>
      </c>
      <c r="X49" s="36">
        <f t="shared" si="18"/>
        <v>63613.96313832864</v>
      </c>
      <c r="Y49" s="36">
        <f t="shared" si="18"/>
        <v>65840.451848170138</v>
      </c>
      <c r="Z49" s="36">
        <f t="shared" si="18"/>
        <v>68144.867662856093</v>
      </c>
      <c r="AA49" s="36">
        <f t="shared" si="18"/>
        <v>70529.938031056052</v>
      </c>
      <c r="AB49" s="41">
        <f t="shared" si="12"/>
        <v>189564.79642888112</v>
      </c>
      <c r="AC49" s="41">
        <f t="shared" si="13"/>
        <v>134391.63793441217</v>
      </c>
      <c r="AD49" s="41" t="str">
        <f t="shared" si="14"/>
        <v>No</v>
      </c>
    </row>
    <row r="50" spans="3:30" x14ac:dyDescent="0.35">
      <c r="C50" s="26">
        <f t="shared" si="15"/>
        <v>45</v>
      </c>
      <c r="D50" s="35">
        <v>50000</v>
      </c>
      <c r="E50" s="36">
        <f>D50*(1+'Q.1.Input'!D49)</f>
        <v>55730</v>
      </c>
      <c r="F50" s="36">
        <f>E50*(1+'Q.1.Input'!E49)</f>
        <v>64297.930200000003</v>
      </c>
      <c r="G50" s="36">
        <f>F50*(1+'Q.1.Input'!F49)</f>
        <v>63337.319122812005</v>
      </c>
      <c r="H50" s="36">
        <f>G50*(1+'Q.1.Input'!G49)</f>
        <v>62589.938757162818</v>
      </c>
      <c r="I50" s="36">
        <f>H50*(1+'Q.1.Input'!H49)</f>
        <v>63578.233890138414</v>
      </c>
      <c r="J50" s="36">
        <f>I50*(1+'Q.1.Input'!I49)</f>
        <v>62508.847996106284</v>
      </c>
      <c r="K50" s="36">
        <f>J50*(1+'Q.1.Input'!J49)</f>
        <v>71877.674133762688</v>
      </c>
      <c r="L50" s="36">
        <f>K50*(1+'Q.1.Input'!K49)</f>
        <v>83631.830184856895</v>
      </c>
      <c r="M50" s="36">
        <f>L50*(1+'Q.1.Input'!L49)</f>
        <v>86347.355710959193</v>
      </c>
      <c r="N50" s="36">
        <f>M50*(1+'Q.1.Input'!M49)</f>
        <v>86612.442092991827</v>
      </c>
      <c r="O50" s="14"/>
      <c r="P50" s="26">
        <f t="shared" si="16"/>
        <v>45</v>
      </c>
      <c r="Q50" s="35">
        <v>50000</v>
      </c>
      <c r="R50" s="36">
        <f t="shared" si="11"/>
        <v>51749.999999999993</v>
      </c>
      <c r="S50" s="36">
        <f t="shared" si="18"/>
        <v>53561.249999999985</v>
      </c>
      <c r="T50" s="36">
        <f t="shared" si="18"/>
        <v>55435.893749999981</v>
      </c>
      <c r="U50" s="36">
        <f t="shared" si="18"/>
        <v>57376.150031249977</v>
      </c>
      <c r="V50" s="36">
        <f t="shared" si="18"/>
        <v>59384.315282343719</v>
      </c>
      <c r="W50" s="36">
        <f t="shared" si="18"/>
        <v>61462.766317225745</v>
      </c>
      <c r="X50" s="36">
        <f t="shared" si="18"/>
        <v>63613.96313832864</v>
      </c>
      <c r="Y50" s="36">
        <f t="shared" si="18"/>
        <v>65840.451848170138</v>
      </c>
      <c r="Z50" s="36">
        <f t="shared" si="18"/>
        <v>68144.867662856093</v>
      </c>
      <c r="AA50" s="36">
        <f t="shared" si="18"/>
        <v>70529.938031056052</v>
      </c>
      <c r="AB50" s="41">
        <f t="shared" si="12"/>
        <v>157142.38012404786</v>
      </c>
      <c r="AC50" s="41">
        <f t="shared" si="13"/>
        <v>134391.63793441217</v>
      </c>
      <c r="AD50" s="41" t="str">
        <f t="shared" si="14"/>
        <v>No</v>
      </c>
    </row>
    <row r="51" spans="3:30" x14ac:dyDescent="0.35">
      <c r="C51" s="26">
        <f t="shared" si="15"/>
        <v>46</v>
      </c>
      <c r="D51" s="35">
        <v>50000</v>
      </c>
      <c r="E51" s="36">
        <f>D51*(1+'Q.1.Input'!D50)</f>
        <v>60395.5</v>
      </c>
      <c r="F51" s="36">
        <f>E51*(1+'Q.1.Input'!E50)</f>
        <v>66801.650684999986</v>
      </c>
      <c r="G51" s="36">
        <f>F51*(1+'Q.1.Input'!F50)</f>
        <v>72480.459009731843</v>
      </c>
      <c r="H51" s="36">
        <f>G51*(1+'Q.1.Input'!G50)</f>
        <v>71680.999546854509</v>
      </c>
      <c r="I51" s="36">
        <f>H51*(1+'Q.1.Input'!H50)</f>
        <v>77959.538297163497</v>
      </c>
      <c r="J51" s="36">
        <f>I51*(1+'Q.1.Input'!I50)</f>
        <v>76486.10302334711</v>
      </c>
      <c r="K51" s="36">
        <f>J51*(1+'Q.1.Input'!J50)</f>
        <v>75078.758727717519</v>
      </c>
      <c r="L51" s="36">
        <f>K51*(1+'Q.1.Input'!K50)</f>
        <v>72845.916443155205</v>
      </c>
      <c r="M51" s="36">
        <f>L51*(1+'Q.1.Input'!L50)</f>
        <v>89955.965297323492</v>
      </c>
      <c r="N51" s="36">
        <f>M51*(1+'Q.1.Input'!M50)</f>
        <v>92703.220477503754</v>
      </c>
      <c r="O51" s="14"/>
      <c r="P51" s="26">
        <f t="shared" si="16"/>
        <v>46</v>
      </c>
      <c r="Q51" s="35">
        <v>50000</v>
      </c>
      <c r="R51" s="36">
        <f t="shared" si="11"/>
        <v>51749.999999999993</v>
      </c>
      <c r="S51" s="36">
        <f t="shared" si="18"/>
        <v>53561.249999999985</v>
      </c>
      <c r="T51" s="36">
        <f t="shared" si="18"/>
        <v>55435.893749999981</v>
      </c>
      <c r="U51" s="36">
        <f t="shared" si="18"/>
        <v>57376.150031249977</v>
      </c>
      <c r="V51" s="36">
        <f t="shared" si="18"/>
        <v>59384.315282343719</v>
      </c>
      <c r="W51" s="36">
        <f t="shared" si="18"/>
        <v>61462.766317225745</v>
      </c>
      <c r="X51" s="36">
        <f t="shared" si="18"/>
        <v>63613.96313832864</v>
      </c>
      <c r="Y51" s="36">
        <f t="shared" si="18"/>
        <v>65840.451848170138</v>
      </c>
      <c r="Z51" s="36">
        <f t="shared" si="18"/>
        <v>68144.867662856093</v>
      </c>
      <c r="AA51" s="36">
        <f t="shared" si="18"/>
        <v>70529.938031056052</v>
      </c>
      <c r="AB51" s="41">
        <f t="shared" si="12"/>
        <v>163233.15850855981</v>
      </c>
      <c r="AC51" s="41">
        <f t="shared" si="13"/>
        <v>134391.63793441217</v>
      </c>
      <c r="AD51" s="41" t="str">
        <f t="shared" si="14"/>
        <v>No</v>
      </c>
    </row>
    <row r="52" spans="3:30" x14ac:dyDescent="0.35">
      <c r="C52" s="26">
        <f t="shared" si="15"/>
        <v>47</v>
      </c>
      <c r="D52" s="35">
        <v>50000</v>
      </c>
      <c r="E52" s="36">
        <f>D52*(1+'Q.1.Input'!D51)</f>
        <v>51666.500000000007</v>
      </c>
      <c r="F52" s="36">
        <f>E52*(1+'Q.1.Input'!E51)</f>
        <v>54848.639735000012</v>
      </c>
      <c r="G52" s="36">
        <f>F52*(1+'Q.1.Input'!F51)</f>
        <v>56139.776714361906</v>
      </c>
      <c r="H52" s="36">
        <f>G52*(1+'Q.1.Input'!G51)</f>
        <v>63942.082882123927</v>
      </c>
      <c r="I52" s="36">
        <f>H52*(1+'Q.1.Input'!H51)</f>
        <v>78834.83340619941</v>
      </c>
      <c r="J52" s="36">
        <f>I52*(1+'Q.1.Input'!I51)</f>
        <v>75488.294728106252</v>
      </c>
      <c r="K52" s="36">
        <f>J52*(1+'Q.1.Input'!J51)</f>
        <v>80038.729134316498</v>
      </c>
      <c r="L52" s="36">
        <f>K52*(1+'Q.1.Input'!K51)</f>
        <v>82295.020908612874</v>
      </c>
      <c r="M52" s="36">
        <f>L52*(1+'Q.1.Input'!L51)</f>
        <v>83249.643151152792</v>
      </c>
      <c r="N52" s="36">
        <f>M52*(1+'Q.1.Input'!M51)</f>
        <v>94507.492394483183</v>
      </c>
      <c r="O52" s="14"/>
      <c r="P52" s="26">
        <f t="shared" si="16"/>
        <v>47</v>
      </c>
      <c r="Q52" s="35">
        <v>50000</v>
      </c>
      <c r="R52" s="36">
        <f t="shared" si="11"/>
        <v>51749.999999999993</v>
      </c>
      <c r="S52" s="36">
        <f t="shared" si="18"/>
        <v>53561.249999999985</v>
      </c>
      <c r="T52" s="36">
        <f t="shared" si="18"/>
        <v>55435.893749999981</v>
      </c>
      <c r="U52" s="36">
        <f t="shared" si="18"/>
        <v>57376.150031249977</v>
      </c>
      <c r="V52" s="36">
        <f t="shared" si="18"/>
        <v>59384.315282343719</v>
      </c>
      <c r="W52" s="36">
        <f t="shared" si="18"/>
        <v>61462.766317225745</v>
      </c>
      <c r="X52" s="36">
        <f t="shared" si="18"/>
        <v>63613.96313832864</v>
      </c>
      <c r="Y52" s="36">
        <f t="shared" si="18"/>
        <v>65840.451848170138</v>
      </c>
      <c r="Z52" s="36">
        <f t="shared" si="18"/>
        <v>68144.867662856093</v>
      </c>
      <c r="AA52" s="36">
        <f t="shared" si="18"/>
        <v>70529.938031056052</v>
      </c>
      <c r="AB52" s="41">
        <f t="shared" si="12"/>
        <v>165037.43042553923</v>
      </c>
      <c r="AC52" s="41">
        <f t="shared" si="13"/>
        <v>134391.63793441217</v>
      </c>
      <c r="AD52" s="41" t="str">
        <f t="shared" si="14"/>
        <v>No</v>
      </c>
    </row>
    <row r="53" spans="3:30" x14ac:dyDescent="0.35">
      <c r="C53" s="26">
        <f t="shared" si="15"/>
        <v>48</v>
      </c>
      <c r="D53" s="35">
        <v>50000</v>
      </c>
      <c r="E53" s="36">
        <f>D53*(1+'Q.1.Input'!D52)</f>
        <v>53094.5</v>
      </c>
      <c r="F53" s="36">
        <f>E53*(1+'Q.1.Input'!E52)</f>
        <v>51815.453495000002</v>
      </c>
      <c r="G53" s="36">
        <f>F53*(1+'Q.1.Input'!F52)</f>
        <v>55444.607857789808</v>
      </c>
      <c r="H53" s="36">
        <f>G53*(1+'Q.1.Input'!G52)</f>
        <v>57314.754480833057</v>
      </c>
      <c r="I53" s="36">
        <f>H53*(1+'Q.1.Input'!H52)</f>
        <v>65169.741582431219</v>
      </c>
      <c r="J53" s="36">
        <f>I53*(1+'Q.1.Input'!I52)</f>
        <v>75157.656177354627</v>
      </c>
      <c r="K53" s="36">
        <f>J53*(1+'Q.1.Input'!J52)</f>
        <v>87029.559547129567</v>
      </c>
      <c r="L53" s="36">
        <f>K53*(1+'Q.1.Input'!K52)</f>
        <v>90803.161249093115</v>
      </c>
      <c r="M53" s="36">
        <f>L53*(1+'Q.1.Input'!L52)</f>
        <v>94240.968933983779</v>
      </c>
      <c r="N53" s="36">
        <f>M53*(1+'Q.1.Input'!M52)</f>
        <v>97178.45993565605</v>
      </c>
      <c r="O53" s="14"/>
      <c r="P53" s="26">
        <f t="shared" si="16"/>
        <v>48</v>
      </c>
      <c r="Q53" s="35">
        <v>50000</v>
      </c>
      <c r="R53" s="36">
        <f t="shared" si="11"/>
        <v>51749.999999999993</v>
      </c>
      <c r="S53" s="36">
        <f t="shared" si="18"/>
        <v>53561.249999999985</v>
      </c>
      <c r="T53" s="36">
        <f t="shared" si="18"/>
        <v>55435.893749999981</v>
      </c>
      <c r="U53" s="36">
        <f t="shared" si="18"/>
        <v>57376.150031249977</v>
      </c>
      <c r="V53" s="36">
        <f t="shared" si="18"/>
        <v>59384.315282343719</v>
      </c>
      <c r="W53" s="36">
        <f t="shared" si="18"/>
        <v>61462.766317225745</v>
      </c>
      <c r="X53" s="36">
        <f t="shared" si="18"/>
        <v>63613.96313832864</v>
      </c>
      <c r="Y53" s="36">
        <f t="shared" si="18"/>
        <v>65840.451848170138</v>
      </c>
      <c r="Z53" s="36">
        <f t="shared" si="18"/>
        <v>68144.867662856093</v>
      </c>
      <c r="AA53" s="36">
        <f t="shared" si="18"/>
        <v>70529.938031056052</v>
      </c>
      <c r="AB53" s="41">
        <f t="shared" si="12"/>
        <v>167708.3979667121</v>
      </c>
      <c r="AC53" s="41">
        <f t="shared" si="13"/>
        <v>134391.63793441217</v>
      </c>
      <c r="AD53" s="41" t="str">
        <f t="shared" si="14"/>
        <v>No</v>
      </c>
    </row>
    <row r="54" spans="3:30" x14ac:dyDescent="0.35">
      <c r="C54" s="26">
        <f t="shared" si="15"/>
        <v>49</v>
      </c>
      <c r="D54" s="35">
        <v>50000</v>
      </c>
      <c r="E54" s="36">
        <f>D54*(1+'Q.1.Input'!D53)</f>
        <v>54760.5</v>
      </c>
      <c r="F54" s="36">
        <f>E54*(1+'Q.1.Input'!E53)</f>
        <v>57697.853219999997</v>
      </c>
      <c r="G54" s="36">
        <f>F54*(1+'Q.1.Input'!F53)</f>
        <v>61526.682759679199</v>
      </c>
      <c r="H54" s="36">
        <f>G54*(1+'Q.1.Input'!G53)</f>
        <v>68097.732478412945</v>
      </c>
      <c r="I54" s="36">
        <f>H54*(1+'Q.1.Input'!H53)</f>
        <v>74313.012521717697</v>
      </c>
      <c r="J54" s="36">
        <f>I54*(1+'Q.1.Input'!I53)</f>
        <v>88966.052330749983</v>
      </c>
      <c r="K54" s="36">
        <f>J54*(1+'Q.1.Input'!J53)</f>
        <v>99259.424585417742</v>
      </c>
      <c r="L54" s="36">
        <f>K54*(1+'Q.1.Input'!K53)</f>
        <v>113004.86970200638</v>
      </c>
      <c r="M54" s="36">
        <f>L54*(1+'Q.1.Input'!L53)</f>
        <v>126455.8393426362</v>
      </c>
      <c r="N54" s="36">
        <f>M54*(1+'Q.1.Input'!M53)</f>
        <v>140545.54896219273</v>
      </c>
      <c r="O54" s="14"/>
      <c r="P54" s="26">
        <f t="shared" si="16"/>
        <v>49</v>
      </c>
      <c r="Q54" s="35">
        <v>50000</v>
      </c>
      <c r="R54" s="36">
        <f t="shared" si="11"/>
        <v>51749.999999999993</v>
      </c>
      <c r="S54" s="36">
        <f t="shared" si="18"/>
        <v>53561.249999999985</v>
      </c>
      <c r="T54" s="36">
        <f t="shared" si="18"/>
        <v>55435.893749999981</v>
      </c>
      <c r="U54" s="36">
        <f t="shared" si="18"/>
        <v>57376.150031249977</v>
      </c>
      <c r="V54" s="36">
        <f t="shared" si="18"/>
        <v>59384.315282343719</v>
      </c>
      <c r="W54" s="36">
        <f t="shared" si="18"/>
        <v>61462.766317225745</v>
      </c>
      <c r="X54" s="36">
        <f t="shared" si="18"/>
        <v>63613.96313832864</v>
      </c>
      <c r="Y54" s="36">
        <f t="shared" si="18"/>
        <v>65840.451848170138</v>
      </c>
      <c r="Z54" s="36">
        <f t="shared" si="18"/>
        <v>68144.867662856093</v>
      </c>
      <c r="AA54" s="36">
        <f t="shared" si="18"/>
        <v>70529.938031056052</v>
      </c>
      <c r="AB54" s="41">
        <f t="shared" si="12"/>
        <v>211075.48699324878</v>
      </c>
      <c r="AC54" s="41">
        <f t="shared" si="13"/>
        <v>134391.63793441217</v>
      </c>
      <c r="AD54" s="41" t="str">
        <f t="shared" si="14"/>
        <v>No</v>
      </c>
    </row>
    <row r="55" spans="3:30" x14ac:dyDescent="0.35">
      <c r="C55" s="26">
        <f t="shared" si="15"/>
        <v>50</v>
      </c>
      <c r="D55" s="35">
        <v>50000</v>
      </c>
      <c r="E55" s="36">
        <f>D55*(1+'Q.1.Input'!D54)</f>
        <v>51710.500000000007</v>
      </c>
      <c r="F55" s="36">
        <f>E55*(1+'Q.1.Input'!E54)</f>
        <v>55639.980895000008</v>
      </c>
      <c r="G55" s="36">
        <f>F55*(1+'Q.1.Input'!F54)</f>
        <v>60040.54698398555</v>
      </c>
      <c r="H55" s="36">
        <f>G55*(1+'Q.1.Input'!G54)</f>
        <v>71106.620198603923</v>
      </c>
      <c r="I55" s="36">
        <f>H55*(1+'Q.1.Input'!H54)</f>
        <v>78665.964991917499</v>
      </c>
      <c r="J55" s="36">
        <f>I55*(1+'Q.1.Input'!I54)</f>
        <v>83493.695263471469</v>
      </c>
      <c r="K55" s="36">
        <f>J55*(1+'Q.1.Input'!J54)</f>
        <v>94913.127964656465</v>
      </c>
      <c r="L55" s="36">
        <f>K55*(1+'Q.1.Input'!K54)</f>
        <v>95565.18115377365</v>
      </c>
      <c r="M55" s="36">
        <f>L55*(1+'Q.1.Input'!L54)</f>
        <v>103874.57365509428</v>
      </c>
      <c r="N55" s="36">
        <f>M55*(1+'Q.1.Input'!M54)</f>
        <v>118658.0029776873</v>
      </c>
      <c r="O55" s="14"/>
      <c r="P55" s="26">
        <f t="shared" si="16"/>
        <v>50</v>
      </c>
      <c r="Q55" s="35">
        <v>50000</v>
      </c>
      <c r="R55" s="36">
        <f t="shared" si="11"/>
        <v>51749.999999999993</v>
      </c>
      <c r="S55" s="36">
        <f t="shared" si="18"/>
        <v>53561.249999999985</v>
      </c>
      <c r="T55" s="36">
        <f t="shared" si="18"/>
        <v>55435.893749999981</v>
      </c>
      <c r="U55" s="36">
        <f t="shared" si="18"/>
        <v>57376.150031249977</v>
      </c>
      <c r="V55" s="36">
        <f t="shared" si="18"/>
        <v>59384.315282343719</v>
      </c>
      <c r="W55" s="36">
        <f t="shared" si="18"/>
        <v>61462.766317225745</v>
      </c>
      <c r="X55" s="36">
        <f t="shared" si="18"/>
        <v>63613.96313832864</v>
      </c>
      <c r="Y55" s="36">
        <f t="shared" si="18"/>
        <v>65840.451848170138</v>
      </c>
      <c r="Z55" s="36">
        <f t="shared" si="18"/>
        <v>68144.867662856093</v>
      </c>
      <c r="AA55" s="36">
        <f t="shared" si="18"/>
        <v>70529.938031056052</v>
      </c>
      <c r="AB55" s="41">
        <f t="shared" si="12"/>
        <v>189187.94100874336</v>
      </c>
      <c r="AC55" s="41">
        <f t="shared" si="13"/>
        <v>134391.63793441217</v>
      </c>
      <c r="AD55" s="41" t="str">
        <f t="shared" si="14"/>
        <v>No</v>
      </c>
    </row>
    <row r="56" spans="3:30" x14ac:dyDescent="0.35">
      <c r="C56" s="26">
        <f t="shared" si="15"/>
        <v>51</v>
      </c>
      <c r="D56" s="35">
        <v>50000</v>
      </c>
      <c r="E56" s="36">
        <f>D56*(1+'Q.1.Input'!D55)</f>
        <v>56249.5</v>
      </c>
      <c r="F56" s="36">
        <f>E56*(1+'Q.1.Input'!E55)</f>
        <v>59069.287434999998</v>
      </c>
      <c r="G56" s="36">
        <f>F56*(1+'Q.1.Input'!F55)</f>
        <v>58256.494039894402</v>
      </c>
      <c r="H56" s="36">
        <f>G56*(1+'Q.1.Input'!G55)</f>
        <v>62284.348037812699</v>
      </c>
      <c r="I56" s="36">
        <f>H56*(1+'Q.1.Input'!H55)</f>
        <v>63259.720928084847</v>
      </c>
      <c r="J56" s="36">
        <f>I56*(1+'Q.1.Input'!I55)</f>
        <v>73462.881316575644</v>
      </c>
      <c r="K56" s="36">
        <f>J56*(1+'Q.1.Input'!J55)</f>
        <v>70148.23611157175</v>
      </c>
      <c r="L56" s="36">
        <f>K56*(1+'Q.1.Input'!K55)</f>
        <v>72964.687791451346</v>
      </c>
      <c r="M56" s="36">
        <f>L56*(1+'Q.1.Input'!L55)</f>
        <v>72847.944290985019</v>
      </c>
      <c r="N56" s="36">
        <f>M56*(1+'Q.1.Input'!M55)</f>
        <v>77269.086030004895</v>
      </c>
      <c r="O56" s="14"/>
      <c r="P56" s="26">
        <f t="shared" si="16"/>
        <v>51</v>
      </c>
      <c r="Q56" s="35">
        <v>50000</v>
      </c>
      <c r="R56" s="36">
        <f t="shared" si="11"/>
        <v>51749.999999999993</v>
      </c>
      <c r="S56" s="36">
        <f t="shared" si="18"/>
        <v>53561.249999999985</v>
      </c>
      <c r="T56" s="36">
        <f t="shared" si="18"/>
        <v>55435.893749999981</v>
      </c>
      <c r="U56" s="36">
        <f t="shared" si="18"/>
        <v>57376.150031249977</v>
      </c>
      <c r="V56" s="36">
        <f t="shared" si="18"/>
        <v>59384.315282343719</v>
      </c>
      <c r="W56" s="36">
        <f t="shared" si="18"/>
        <v>61462.766317225745</v>
      </c>
      <c r="X56" s="36">
        <f t="shared" si="18"/>
        <v>63613.96313832864</v>
      </c>
      <c r="Y56" s="36">
        <f t="shared" si="18"/>
        <v>65840.451848170138</v>
      </c>
      <c r="Z56" s="36">
        <f t="shared" si="18"/>
        <v>68144.867662856093</v>
      </c>
      <c r="AA56" s="36">
        <f t="shared" si="18"/>
        <v>70529.938031056052</v>
      </c>
      <c r="AB56" s="41">
        <f t="shared" si="12"/>
        <v>147799.02406106095</v>
      </c>
      <c r="AC56" s="41">
        <f t="shared" si="13"/>
        <v>134391.63793441217</v>
      </c>
      <c r="AD56" s="41" t="str">
        <f t="shared" si="14"/>
        <v>No</v>
      </c>
    </row>
    <row r="57" spans="3:30" x14ac:dyDescent="0.35">
      <c r="C57" s="26">
        <f t="shared" si="15"/>
        <v>52</v>
      </c>
      <c r="D57" s="35">
        <v>50000</v>
      </c>
      <c r="E57" s="36">
        <f>D57*(1+'Q.1.Input'!D56)</f>
        <v>55177.5</v>
      </c>
      <c r="F57" s="36">
        <f>E57*(1+'Q.1.Input'!E56)</f>
        <v>54635.105174999997</v>
      </c>
      <c r="G57" s="36">
        <f>F57*(1+'Q.1.Input'!F56)</f>
        <v>62971.875873653247</v>
      </c>
      <c r="H57" s="36">
        <f>G57*(1+'Q.1.Input'!G56)</f>
        <v>68032.925537618765</v>
      </c>
      <c r="I57" s="36">
        <f>H57*(1+'Q.1.Input'!H56)</f>
        <v>72824.48448323326</v>
      </c>
      <c r="J57" s="36">
        <f>I57*(1+'Q.1.Input'!I56)</f>
        <v>74430.264366088551</v>
      </c>
      <c r="K57" s="36">
        <f>J57*(1+'Q.1.Input'!J56)</f>
        <v>80114.503655726745</v>
      </c>
      <c r="L57" s="36">
        <f>K57*(1+'Q.1.Input'!K56)</f>
        <v>87662.091045132751</v>
      </c>
      <c r="M57" s="36">
        <f>L57*(1+'Q.1.Input'!L56)</f>
        <v>98089.496774951287</v>
      </c>
      <c r="N57" s="36">
        <f>M57*(1+'Q.1.Input'!M56)</f>
        <v>103666.865561575</v>
      </c>
      <c r="O57" s="14"/>
      <c r="P57" s="26">
        <f t="shared" si="16"/>
        <v>52</v>
      </c>
      <c r="Q57" s="35">
        <v>50000</v>
      </c>
      <c r="R57" s="36">
        <f t="shared" si="11"/>
        <v>51749.999999999993</v>
      </c>
      <c r="S57" s="36">
        <f t="shared" si="18"/>
        <v>53561.249999999985</v>
      </c>
      <c r="T57" s="36">
        <f t="shared" si="18"/>
        <v>55435.893749999981</v>
      </c>
      <c r="U57" s="36">
        <f t="shared" si="18"/>
        <v>57376.150031249977</v>
      </c>
      <c r="V57" s="36">
        <f t="shared" si="18"/>
        <v>59384.315282343719</v>
      </c>
      <c r="W57" s="36">
        <f t="shared" si="18"/>
        <v>61462.766317225745</v>
      </c>
      <c r="X57" s="36">
        <f t="shared" si="18"/>
        <v>63613.96313832864</v>
      </c>
      <c r="Y57" s="36">
        <f t="shared" si="18"/>
        <v>65840.451848170138</v>
      </c>
      <c r="Z57" s="36">
        <f t="shared" si="18"/>
        <v>68144.867662856093</v>
      </c>
      <c r="AA57" s="36">
        <f t="shared" si="18"/>
        <v>70529.938031056052</v>
      </c>
      <c r="AB57" s="41">
        <f t="shared" si="12"/>
        <v>174196.80359263107</v>
      </c>
      <c r="AC57" s="41">
        <f t="shared" si="13"/>
        <v>134391.63793441217</v>
      </c>
      <c r="AD57" s="41" t="str">
        <f t="shared" si="14"/>
        <v>No</v>
      </c>
    </row>
    <row r="58" spans="3:30" x14ac:dyDescent="0.35">
      <c r="C58" s="26">
        <f t="shared" si="15"/>
        <v>53</v>
      </c>
      <c r="D58" s="35">
        <v>50000</v>
      </c>
      <c r="E58" s="36">
        <f>D58*(1+'Q.1.Input'!D57)</f>
        <v>53383</v>
      </c>
      <c r="F58" s="36">
        <f>E58*(1+'Q.1.Input'!E57)</f>
        <v>59280.753839999998</v>
      </c>
      <c r="G58" s="36">
        <f>F58*(1+'Q.1.Input'!F57)</f>
        <v>59768.634444103198</v>
      </c>
      <c r="H58" s="36">
        <f>G58*(1+'Q.1.Input'!G57)</f>
        <v>62855.684413141127</v>
      </c>
      <c r="I58" s="36">
        <f>H58*(1+'Q.1.Input'!H57)</f>
        <v>68266.930284268441</v>
      </c>
      <c r="J58" s="36">
        <f>I58*(1+'Q.1.Input'!I57)</f>
        <v>73512.561207311635</v>
      </c>
      <c r="K58" s="36">
        <f>J58*(1+'Q.1.Input'!J57)</f>
        <v>78709.164159056483</v>
      </c>
      <c r="L58" s="36">
        <f>K58*(1+'Q.1.Input'!K57)</f>
        <v>90855.562372082088</v>
      </c>
      <c r="M58" s="36">
        <f>L58*(1+'Q.1.Input'!L57)</f>
        <v>105770.4114910831</v>
      </c>
      <c r="N58" s="36">
        <f>M58*(1+'Q.1.Input'!M57)</f>
        <v>105722.81480591212</v>
      </c>
      <c r="O58" s="14"/>
      <c r="P58" s="26">
        <f t="shared" si="16"/>
        <v>53</v>
      </c>
      <c r="Q58" s="35">
        <v>50000</v>
      </c>
      <c r="R58" s="36">
        <f t="shared" si="11"/>
        <v>51749.999999999993</v>
      </c>
      <c r="S58" s="36">
        <f t="shared" si="18"/>
        <v>53561.249999999985</v>
      </c>
      <c r="T58" s="36">
        <f t="shared" si="18"/>
        <v>55435.893749999981</v>
      </c>
      <c r="U58" s="36">
        <f t="shared" si="18"/>
        <v>57376.150031249977</v>
      </c>
      <c r="V58" s="36">
        <f t="shared" si="18"/>
        <v>59384.315282343719</v>
      </c>
      <c r="W58" s="36">
        <f t="shared" si="18"/>
        <v>61462.766317225745</v>
      </c>
      <c r="X58" s="36">
        <f t="shared" si="18"/>
        <v>63613.96313832864</v>
      </c>
      <c r="Y58" s="36">
        <f t="shared" si="18"/>
        <v>65840.451848170138</v>
      </c>
      <c r="Z58" s="36">
        <f t="shared" si="18"/>
        <v>68144.867662856093</v>
      </c>
      <c r="AA58" s="36">
        <f t="shared" si="18"/>
        <v>70529.938031056052</v>
      </c>
      <c r="AB58" s="41">
        <f t="shared" si="12"/>
        <v>176252.75283696817</v>
      </c>
      <c r="AC58" s="41">
        <f t="shared" si="13"/>
        <v>134391.63793441217</v>
      </c>
      <c r="AD58" s="41" t="str">
        <f t="shared" si="14"/>
        <v>No</v>
      </c>
    </row>
    <row r="59" spans="3:30" x14ac:dyDescent="0.35">
      <c r="C59" s="26">
        <f t="shared" si="15"/>
        <v>54</v>
      </c>
      <c r="D59" s="35">
        <v>50000</v>
      </c>
      <c r="E59" s="36">
        <f>D59*(1+'Q.1.Input'!D58)</f>
        <v>50787.000000000007</v>
      </c>
      <c r="F59" s="36">
        <f>E59*(1+'Q.1.Input'!E58)</f>
        <v>48763.64592000001</v>
      </c>
      <c r="G59" s="36">
        <f>F59*(1+'Q.1.Input'!F58)</f>
        <v>53750.216351779214</v>
      </c>
      <c r="H59" s="36">
        <f>G59*(1+'Q.1.Input'!G58)</f>
        <v>51292.756460175871</v>
      </c>
      <c r="I59" s="36">
        <f>H59*(1+'Q.1.Input'!H58)</f>
        <v>55353.603989127994</v>
      </c>
      <c r="J59" s="36">
        <f>I59*(1+'Q.1.Input'!I58)</f>
        <v>61249.31635001002</v>
      </c>
      <c r="K59" s="36">
        <f>J59*(1+'Q.1.Input'!J58)</f>
        <v>62480.427608645223</v>
      </c>
      <c r="L59" s="36">
        <f>K59*(1+'Q.1.Input'!K58)</f>
        <v>59533.225838345425</v>
      </c>
      <c r="M59" s="36">
        <f>L59*(1+'Q.1.Input'!L58)</f>
        <v>64719.760473382084</v>
      </c>
      <c r="N59" s="36">
        <f>M59*(1+'Q.1.Input'!M58)</f>
        <v>71594.940628469471</v>
      </c>
      <c r="O59" s="14"/>
      <c r="P59" s="26">
        <f t="shared" si="16"/>
        <v>54</v>
      </c>
      <c r="Q59" s="35">
        <v>50000</v>
      </c>
      <c r="R59" s="36">
        <f t="shared" si="11"/>
        <v>51749.999999999993</v>
      </c>
      <c r="S59" s="36">
        <f t="shared" si="18"/>
        <v>53561.249999999985</v>
      </c>
      <c r="T59" s="36">
        <f t="shared" si="18"/>
        <v>55435.893749999981</v>
      </c>
      <c r="U59" s="36">
        <f t="shared" si="18"/>
        <v>57376.150031249977</v>
      </c>
      <c r="V59" s="36">
        <f t="shared" si="18"/>
        <v>59384.315282343719</v>
      </c>
      <c r="W59" s="36">
        <f t="shared" si="18"/>
        <v>61462.766317225745</v>
      </c>
      <c r="X59" s="36">
        <f t="shared" si="18"/>
        <v>63613.96313832864</v>
      </c>
      <c r="Y59" s="36">
        <f t="shared" si="18"/>
        <v>65840.451848170138</v>
      </c>
      <c r="Z59" s="36">
        <f t="shared" si="18"/>
        <v>68144.867662856093</v>
      </c>
      <c r="AA59" s="36">
        <f t="shared" si="18"/>
        <v>70529.938031056052</v>
      </c>
      <c r="AB59" s="41">
        <f t="shared" si="12"/>
        <v>142124.87865952554</v>
      </c>
      <c r="AC59" s="41">
        <f t="shared" si="13"/>
        <v>134391.63793441217</v>
      </c>
      <c r="AD59" s="41" t="str">
        <f t="shared" si="14"/>
        <v>No</v>
      </c>
    </row>
    <row r="60" spans="3:30" x14ac:dyDescent="0.35">
      <c r="C60" s="26">
        <f t="shared" si="15"/>
        <v>55</v>
      </c>
      <c r="D60" s="35">
        <v>50000</v>
      </c>
      <c r="E60" s="36">
        <f>D60*(1+'Q.1.Input'!D59)</f>
        <v>56218.500000000007</v>
      </c>
      <c r="F60" s="36">
        <f>E60*(1+'Q.1.Input'!E59)</f>
        <v>54588.163500000002</v>
      </c>
      <c r="G60" s="36">
        <f>F60*(1+'Q.1.Input'!F59)</f>
        <v>54503.551846574999</v>
      </c>
      <c r="H60" s="36">
        <f>G60*(1+'Q.1.Input'!G59)</f>
        <v>62929.255926537029</v>
      </c>
      <c r="I60" s="36">
        <f>H60*(1+'Q.1.Input'!H59)</f>
        <v>66570.971967005738</v>
      </c>
      <c r="J60" s="36">
        <f>I60*(1+'Q.1.Input'!I59)</f>
        <v>65746.157624334533</v>
      </c>
      <c r="K60" s="36">
        <f>J60*(1+'Q.1.Input'!J59)</f>
        <v>70566.665901350745</v>
      </c>
      <c r="L60" s="36">
        <f>K60*(1+'Q.1.Input'!K59)</f>
        <v>67973.340929476108</v>
      </c>
      <c r="M60" s="36">
        <f>L60*(1+'Q.1.Input'!L59)</f>
        <v>65214.982754557968</v>
      </c>
      <c r="N60" s="36">
        <f>M60*(1+'Q.1.Input'!M59)</f>
        <v>74602.679522076593</v>
      </c>
      <c r="O60" s="14"/>
      <c r="P60" s="26">
        <f t="shared" si="16"/>
        <v>55</v>
      </c>
      <c r="Q60" s="35">
        <v>50000</v>
      </c>
      <c r="R60" s="36">
        <f t="shared" si="11"/>
        <v>51749.999999999993</v>
      </c>
      <c r="S60" s="36">
        <f t="shared" ref="S60:AA70" si="19">R60*1.035</f>
        <v>53561.249999999985</v>
      </c>
      <c r="T60" s="36">
        <f t="shared" si="19"/>
        <v>55435.893749999981</v>
      </c>
      <c r="U60" s="36">
        <f t="shared" si="19"/>
        <v>57376.150031249977</v>
      </c>
      <c r="V60" s="36">
        <f t="shared" si="19"/>
        <v>59384.315282343719</v>
      </c>
      <c r="W60" s="36">
        <f t="shared" si="19"/>
        <v>61462.766317225745</v>
      </c>
      <c r="X60" s="36">
        <f t="shared" si="19"/>
        <v>63613.96313832864</v>
      </c>
      <c r="Y60" s="36">
        <f t="shared" si="19"/>
        <v>65840.451848170138</v>
      </c>
      <c r="Z60" s="36">
        <f t="shared" si="19"/>
        <v>68144.867662856093</v>
      </c>
      <c r="AA60" s="36">
        <f t="shared" si="19"/>
        <v>70529.938031056052</v>
      </c>
      <c r="AB60" s="41">
        <f t="shared" si="12"/>
        <v>145132.61755313264</v>
      </c>
      <c r="AC60" s="41">
        <f t="shared" si="13"/>
        <v>134391.63793441217</v>
      </c>
      <c r="AD60" s="41" t="str">
        <f t="shared" si="14"/>
        <v>No</v>
      </c>
    </row>
    <row r="61" spans="3:30" x14ac:dyDescent="0.35">
      <c r="C61" s="26">
        <f t="shared" si="15"/>
        <v>56</v>
      </c>
      <c r="D61" s="35">
        <v>50000</v>
      </c>
      <c r="E61" s="36">
        <f>D61*(1+'Q.1.Input'!D60)</f>
        <v>53988.499999999993</v>
      </c>
      <c r="F61" s="36">
        <f>E61*(1+'Q.1.Input'!E60)</f>
        <v>61414.618174999996</v>
      </c>
      <c r="G61" s="36">
        <f>F61*(1+'Q.1.Input'!F60)</f>
        <v>63831.283400186243</v>
      </c>
      <c r="H61" s="36">
        <f>G61*(1+'Q.1.Input'!G60)</f>
        <v>67629.244762497314</v>
      </c>
      <c r="I61" s="36">
        <f>H61*(1+'Q.1.Input'!H60)</f>
        <v>74290.049079155666</v>
      </c>
      <c r="J61" s="36">
        <f>I61*(1+'Q.1.Input'!I60)</f>
        <v>71955.112836597807</v>
      </c>
      <c r="K61" s="36">
        <f>J61*(1+'Q.1.Input'!J60)</f>
        <v>71268.66106013667</v>
      </c>
      <c r="L61" s="36">
        <f>K61*(1+'Q.1.Input'!K60)</f>
        <v>73453.045521629858</v>
      </c>
      <c r="M61" s="36">
        <f>L61*(1+'Q.1.Input'!L60)</f>
        <v>77422.448101618735</v>
      </c>
      <c r="N61" s="36">
        <f>M61*(1+'Q.1.Input'!M60)</f>
        <v>82385.227024932494</v>
      </c>
      <c r="O61" s="14"/>
      <c r="P61" s="26">
        <f t="shared" si="16"/>
        <v>56</v>
      </c>
      <c r="Q61" s="35">
        <v>50000</v>
      </c>
      <c r="R61" s="36">
        <f t="shared" si="11"/>
        <v>51749.999999999993</v>
      </c>
      <c r="S61" s="36">
        <f t="shared" si="19"/>
        <v>53561.249999999985</v>
      </c>
      <c r="T61" s="36">
        <f t="shared" si="19"/>
        <v>55435.893749999981</v>
      </c>
      <c r="U61" s="36">
        <f t="shared" si="19"/>
        <v>57376.150031249977</v>
      </c>
      <c r="V61" s="36">
        <f t="shared" si="19"/>
        <v>59384.315282343719</v>
      </c>
      <c r="W61" s="36">
        <f t="shared" si="19"/>
        <v>61462.766317225745</v>
      </c>
      <c r="X61" s="36">
        <f t="shared" si="19"/>
        <v>63613.96313832864</v>
      </c>
      <c r="Y61" s="36">
        <f t="shared" si="19"/>
        <v>65840.451848170138</v>
      </c>
      <c r="Z61" s="36">
        <f t="shared" si="19"/>
        <v>68144.867662856093</v>
      </c>
      <c r="AA61" s="36">
        <f t="shared" si="19"/>
        <v>70529.938031056052</v>
      </c>
      <c r="AB61" s="41">
        <f t="shared" si="12"/>
        <v>152915.16505598853</v>
      </c>
      <c r="AC61" s="41">
        <f t="shared" si="13"/>
        <v>134391.63793441217</v>
      </c>
      <c r="AD61" s="41" t="str">
        <f t="shared" si="14"/>
        <v>No</v>
      </c>
    </row>
    <row r="62" spans="3:30" x14ac:dyDescent="0.35">
      <c r="C62" s="26">
        <f t="shared" si="15"/>
        <v>57</v>
      </c>
      <c r="D62" s="35">
        <v>50000</v>
      </c>
      <c r="E62" s="36">
        <f>D62*(1+'Q.1.Input'!D61)</f>
        <v>55931.5</v>
      </c>
      <c r="F62" s="36">
        <f>E62*(1+'Q.1.Input'!E61)</f>
        <v>62013.491310000005</v>
      </c>
      <c r="G62" s="36">
        <f>F62*(1+'Q.1.Input'!F61)</f>
        <v>59887.048692980105</v>
      </c>
      <c r="H62" s="36">
        <f>G62*(1+'Q.1.Input'!G61)</f>
        <v>63621.605049474339</v>
      </c>
      <c r="I62" s="36">
        <f>H62*(1+'Q.1.Input'!H61)</f>
        <v>61100.917057414168</v>
      </c>
      <c r="J62" s="36">
        <f>I62*(1+'Q.1.Input'!I61)</f>
        <v>75609.329812697164</v>
      </c>
      <c r="K62" s="36">
        <f>J62*(1+'Q.1.Input'!J61)</f>
        <v>86090.295111333238</v>
      </c>
      <c r="L62" s="36">
        <f>K62*(1+'Q.1.Input'!K61)</f>
        <v>85529.847290158461</v>
      </c>
      <c r="M62" s="36">
        <f>L62*(1+'Q.1.Input'!L61)</f>
        <v>87077.082227637424</v>
      </c>
      <c r="N62" s="36">
        <f>M62*(1+'Q.1.Input'!M61)</f>
        <v>83584.420459486893</v>
      </c>
      <c r="O62" s="14"/>
      <c r="P62" s="26">
        <f t="shared" si="16"/>
        <v>57</v>
      </c>
      <c r="Q62" s="35">
        <v>50000</v>
      </c>
      <c r="R62" s="36">
        <f t="shared" si="11"/>
        <v>51749.999999999993</v>
      </c>
      <c r="S62" s="36">
        <f t="shared" si="19"/>
        <v>53561.249999999985</v>
      </c>
      <c r="T62" s="36">
        <f t="shared" si="19"/>
        <v>55435.893749999981</v>
      </c>
      <c r="U62" s="36">
        <f t="shared" si="19"/>
        <v>57376.150031249977</v>
      </c>
      <c r="V62" s="36">
        <f t="shared" si="19"/>
        <v>59384.315282343719</v>
      </c>
      <c r="W62" s="36">
        <f t="shared" si="19"/>
        <v>61462.766317225745</v>
      </c>
      <c r="X62" s="36">
        <f t="shared" si="19"/>
        <v>63613.96313832864</v>
      </c>
      <c r="Y62" s="36">
        <f t="shared" si="19"/>
        <v>65840.451848170138</v>
      </c>
      <c r="Z62" s="36">
        <f t="shared" si="19"/>
        <v>68144.867662856093</v>
      </c>
      <c r="AA62" s="36">
        <f t="shared" si="19"/>
        <v>70529.938031056052</v>
      </c>
      <c r="AB62" s="41">
        <f t="shared" si="12"/>
        <v>154114.35849054295</v>
      </c>
      <c r="AC62" s="41">
        <f t="shared" si="13"/>
        <v>134391.63793441217</v>
      </c>
      <c r="AD62" s="41" t="str">
        <f t="shared" si="14"/>
        <v>No</v>
      </c>
    </row>
    <row r="63" spans="3:30" x14ac:dyDescent="0.35">
      <c r="C63" s="26">
        <f t="shared" si="15"/>
        <v>58</v>
      </c>
      <c r="D63" s="35">
        <v>50000</v>
      </c>
      <c r="E63" s="36">
        <f>D63*(1+'Q.1.Input'!D62)</f>
        <v>49628</v>
      </c>
      <c r="F63" s="36">
        <f>E63*(1+'Q.1.Input'!E62)</f>
        <v>54055.313880000002</v>
      </c>
      <c r="G63" s="36">
        <f>F63*(1+'Q.1.Input'!F62)</f>
        <v>53288.809529181606</v>
      </c>
      <c r="H63" s="36">
        <f>G63*(1+'Q.1.Input'!G62)</f>
        <v>58030.980689183474</v>
      </c>
      <c r="I63" s="36">
        <f>H63*(1+'Q.1.Input'!H62)</f>
        <v>67115.150406268265</v>
      </c>
      <c r="J63" s="36">
        <f>I63*(1+'Q.1.Input'!I62)</f>
        <v>74656.208705916564</v>
      </c>
      <c r="K63" s="36">
        <f>J63*(1+'Q.1.Input'!J62)</f>
        <v>79863.479263154237</v>
      </c>
      <c r="L63" s="36">
        <f>K63*(1+'Q.1.Input'!K62)</f>
        <v>77395.697753922766</v>
      </c>
      <c r="M63" s="36">
        <f>L63*(1+'Q.1.Input'!L62)</f>
        <v>74080.840019122246</v>
      </c>
      <c r="N63" s="36">
        <f>M63*(1+'Q.1.Input'!M62)</f>
        <v>72945.180741629112</v>
      </c>
      <c r="O63" s="14"/>
      <c r="P63" s="26">
        <f t="shared" si="16"/>
        <v>58</v>
      </c>
      <c r="Q63" s="35">
        <v>50000</v>
      </c>
      <c r="R63" s="36">
        <f t="shared" si="11"/>
        <v>51749.999999999993</v>
      </c>
      <c r="S63" s="36">
        <f t="shared" si="19"/>
        <v>53561.249999999985</v>
      </c>
      <c r="T63" s="36">
        <f t="shared" si="19"/>
        <v>55435.893749999981</v>
      </c>
      <c r="U63" s="36">
        <f t="shared" si="19"/>
        <v>57376.150031249977</v>
      </c>
      <c r="V63" s="36">
        <f t="shared" si="19"/>
        <v>59384.315282343719</v>
      </c>
      <c r="W63" s="36">
        <f t="shared" si="19"/>
        <v>61462.766317225745</v>
      </c>
      <c r="X63" s="36">
        <f t="shared" si="19"/>
        <v>63613.96313832864</v>
      </c>
      <c r="Y63" s="36">
        <f t="shared" si="19"/>
        <v>65840.451848170138</v>
      </c>
      <c r="Z63" s="36">
        <f t="shared" si="19"/>
        <v>68144.867662856093</v>
      </c>
      <c r="AA63" s="36">
        <f t="shared" si="19"/>
        <v>70529.938031056052</v>
      </c>
      <c r="AB63" s="41">
        <f t="shared" si="12"/>
        <v>143475.11877268518</v>
      </c>
      <c r="AC63" s="41">
        <f t="shared" si="13"/>
        <v>134391.63793441217</v>
      </c>
      <c r="AD63" s="41" t="str">
        <f t="shared" si="14"/>
        <v>No</v>
      </c>
    </row>
    <row r="64" spans="3:30" x14ac:dyDescent="0.35">
      <c r="C64" s="26">
        <f t="shared" si="15"/>
        <v>59</v>
      </c>
      <c r="D64" s="35">
        <v>50000</v>
      </c>
      <c r="E64" s="36">
        <f>D64*(1+'Q.1.Input'!D63)</f>
        <v>50747.5</v>
      </c>
      <c r="F64" s="36">
        <f>E64*(1+'Q.1.Input'!E63)</f>
        <v>53041.794474999995</v>
      </c>
      <c r="G64" s="36">
        <f>F64*(1+'Q.1.Input'!F63)</f>
        <v>55484.369110573738</v>
      </c>
      <c r="H64" s="36">
        <f>G64*(1+'Q.1.Input'!G63)</f>
        <v>52901.571728476534</v>
      </c>
      <c r="I64" s="36">
        <f>H64*(1+'Q.1.Input'!H63)</f>
        <v>55677.846212786986</v>
      </c>
      <c r="J64" s="36">
        <f>I64*(1+'Q.1.Input'!I63)</f>
        <v>58569.753545079147</v>
      </c>
      <c r="K64" s="36">
        <f>J64*(1+'Q.1.Input'!J63)</f>
        <v>60295.21848451718</v>
      </c>
      <c r="L64" s="36">
        <f>K64*(1+'Q.1.Input'!K63)</f>
        <v>64056.434213581364</v>
      </c>
      <c r="M64" s="36">
        <f>L64*(1+'Q.1.Input'!L63)</f>
        <v>63706.045518433079</v>
      </c>
      <c r="N64" s="36">
        <f>M64*(1+'Q.1.Input'!M63)</f>
        <v>68268.035438008068</v>
      </c>
      <c r="O64" s="14"/>
      <c r="P64" s="26">
        <f t="shared" si="16"/>
        <v>59</v>
      </c>
      <c r="Q64" s="35">
        <v>50000</v>
      </c>
      <c r="R64" s="36">
        <f t="shared" si="11"/>
        <v>51749.999999999993</v>
      </c>
      <c r="S64" s="36">
        <f t="shared" si="19"/>
        <v>53561.249999999985</v>
      </c>
      <c r="T64" s="36">
        <f t="shared" si="19"/>
        <v>55435.893749999981</v>
      </c>
      <c r="U64" s="36">
        <f t="shared" si="19"/>
        <v>57376.150031249977</v>
      </c>
      <c r="V64" s="36">
        <f t="shared" si="19"/>
        <v>59384.315282343719</v>
      </c>
      <c r="W64" s="36">
        <f t="shared" si="19"/>
        <v>61462.766317225745</v>
      </c>
      <c r="X64" s="36">
        <f t="shared" si="19"/>
        <v>63613.96313832864</v>
      </c>
      <c r="Y64" s="36">
        <f t="shared" si="19"/>
        <v>65840.451848170138</v>
      </c>
      <c r="Z64" s="36">
        <f t="shared" si="19"/>
        <v>68144.867662856093</v>
      </c>
      <c r="AA64" s="36">
        <f t="shared" si="19"/>
        <v>70529.938031056052</v>
      </c>
      <c r="AB64" s="41">
        <f t="shared" si="12"/>
        <v>138797.97346906411</v>
      </c>
      <c r="AC64" s="41">
        <f t="shared" si="13"/>
        <v>134391.63793441217</v>
      </c>
      <c r="AD64" s="41" t="str">
        <f t="shared" si="14"/>
        <v>No</v>
      </c>
    </row>
    <row r="65" spans="3:30" x14ac:dyDescent="0.35">
      <c r="C65" s="26">
        <f t="shared" si="15"/>
        <v>60</v>
      </c>
      <c r="D65" s="35">
        <v>50000</v>
      </c>
      <c r="E65" s="36">
        <f>D65*(1+'Q.1.Input'!D64)</f>
        <v>52579</v>
      </c>
      <c r="F65" s="36">
        <f>E65*(1+'Q.1.Input'!E64)</f>
        <v>58483.621700000003</v>
      </c>
      <c r="G65" s="36">
        <f>F65*(1+'Q.1.Input'!F64)</f>
        <v>59828.744999099996</v>
      </c>
      <c r="H65" s="36">
        <f>G65*(1+'Q.1.Input'!G64)</f>
        <v>63845.646938339567</v>
      </c>
      <c r="I65" s="36">
        <f>H65*(1+'Q.1.Input'!H64)</f>
        <v>76766.728965720729</v>
      </c>
      <c r="J65" s="36">
        <f>I65*(1+'Q.1.Input'!I64)</f>
        <v>80839.971604641876</v>
      </c>
      <c r="K65" s="36">
        <f>J65*(1+'Q.1.Input'!J64)</f>
        <v>84942.600163577459</v>
      </c>
      <c r="L65" s="36">
        <f>K65*(1+'Q.1.Input'!K64)</f>
        <v>84402.365226537106</v>
      </c>
      <c r="M65" s="36">
        <f>L65*(1+'Q.1.Input'!L64)</f>
        <v>83626.707490105226</v>
      </c>
      <c r="N65" s="36">
        <f>M65*(1+'Q.1.Input'!M64)</f>
        <v>90771.773378059806</v>
      </c>
      <c r="O65" s="14"/>
      <c r="P65" s="26">
        <f t="shared" si="16"/>
        <v>60</v>
      </c>
      <c r="Q65" s="35">
        <v>50000</v>
      </c>
      <c r="R65" s="36">
        <f t="shared" si="11"/>
        <v>51749.999999999993</v>
      </c>
      <c r="S65" s="36">
        <f t="shared" si="19"/>
        <v>53561.249999999985</v>
      </c>
      <c r="T65" s="36">
        <f t="shared" si="19"/>
        <v>55435.893749999981</v>
      </c>
      <c r="U65" s="36">
        <f t="shared" si="19"/>
        <v>57376.150031249977</v>
      </c>
      <c r="V65" s="36">
        <f t="shared" si="19"/>
        <v>59384.315282343719</v>
      </c>
      <c r="W65" s="36">
        <f t="shared" si="19"/>
        <v>61462.766317225745</v>
      </c>
      <c r="X65" s="36">
        <f t="shared" si="19"/>
        <v>63613.96313832864</v>
      </c>
      <c r="Y65" s="36">
        <f t="shared" si="19"/>
        <v>65840.451848170138</v>
      </c>
      <c r="Z65" s="36">
        <f t="shared" si="19"/>
        <v>68144.867662856093</v>
      </c>
      <c r="AA65" s="36">
        <f t="shared" si="19"/>
        <v>70529.938031056052</v>
      </c>
      <c r="AB65" s="41">
        <f t="shared" si="12"/>
        <v>161301.71140911587</v>
      </c>
      <c r="AC65" s="41">
        <f t="shared" si="13"/>
        <v>134391.63793441217</v>
      </c>
      <c r="AD65" s="41" t="str">
        <f t="shared" si="14"/>
        <v>No</v>
      </c>
    </row>
    <row r="66" spans="3:30" x14ac:dyDescent="0.35">
      <c r="C66" s="26">
        <f t="shared" si="15"/>
        <v>61</v>
      </c>
      <c r="D66" s="35">
        <v>50000</v>
      </c>
      <c r="E66" s="36">
        <f>D66*(1+'Q.1.Input'!D65)</f>
        <v>52050.5</v>
      </c>
      <c r="F66" s="36">
        <f>E66*(1+'Q.1.Input'!E65)</f>
        <v>55111.589905000001</v>
      </c>
      <c r="G66" s="36">
        <f>F66*(1+'Q.1.Input'!F65)</f>
        <v>64025.889572133754</v>
      </c>
      <c r="H66" s="36">
        <f>G66*(1+'Q.1.Input'!G65)</f>
        <v>70420.795422598472</v>
      </c>
      <c r="I66" s="36">
        <f>H66*(1+'Q.1.Input'!H65)</f>
        <v>74443.935465091519</v>
      </c>
      <c r="J66" s="36">
        <f>I66*(1+'Q.1.Input'!I65)</f>
        <v>82680.412484949251</v>
      </c>
      <c r="K66" s="36">
        <f>J66*(1+'Q.1.Input'!J65)</f>
        <v>82689.507330322594</v>
      </c>
      <c r="L66" s="36">
        <f>K66*(1+'Q.1.Input'!K65)</f>
        <v>83169.93336791177</v>
      </c>
      <c r="M66" s="36">
        <f>L66*(1+'Q.1.Input'!L65)</f>
        <v>91553.462651397276</v>
      </c>
      <c r="N66" s="36">
        <f>M66*(1+'Q.1.Input'!M65)</f>
        <v>91858.335682026431</v>
      </c>
      <c r="O66" s="14"/>
      <c r="P66" s="26">
        <f t="shared" si="16"/>
        <v>61</v>
      </c>
      <c r="Q66" s="35">
        <v>50000</v>
      </c>
      <c r="R66" s="36">
        <f t="shared" si="11"/>
        <v>51749.999999999993</v>
      </c>
      <c r="S66" s="36">
        <f t="shared" si="19"/>
        <v>53561.249999999985</v>
      </c>
      <c r="T66" s="36">
        <f t="shared" si="19"/>
        <v>55435.893749999981</v>
      </c>
      <c r="U66" s="36">
        <f t="shared" si="19"/>
        <v>57376.150031249977</v>
      </c>
      <c r="V66" s="36">
        <f t="shared" si="19"/>
        <v>59384.315282343719</v>
      </c>
      <c r="W66" s="36">
        <f t="shared" si="19"/>
        <v>61462.766317225745</v>
      </c>
      <c r="X66" s="36">
        <f t="shared" si="19"/>
        <v>63613.96313832864</v>
      </c>
      <c r="Y66" s="36">
        <f t="shared" si="19"/>
        <v>65840.451848170138</v>
      </c>
      <c r="Z66" s="36">
        <f t="shared" si="19"/>
        <v>68144.867662856093</v>
      </c>
      <c r="AA66" s="36">
        <f t="shared" si="19"/>
        <v>70529.938031056052</v>
      </c>
      <c r="AB66" s="41">
        <f t="shared" si="12"/>
        <v>162388.27371308248</v>
      </c>
      <c r="AC66" s="41">
        <f t="shared" si="13"/>
        <v>134391.63793441217</v>
      </c>
      <c r="AD66" s="41" t="str">
        <f t="shared" si="14"/>
        <v>No</v>
      </c>
    </row>
    <row r="67" spans="3:30" x14ac:dyDescent="0.35">
      <c r="C67" s="26">
        <f t="shared" si="15"/>
        <v>62</v>
      </c>
      <c r="D67" s="35">
        <v>50000</v>
      </c>
      <c r="E67" s="36">
        <f>D67*(1+'Q.1.Input'!D66)</f>
        <v>50405</v>
      </c>
      <c r="F67" s="36">
        <f>E67*(1+'Q.1.Input'!E66)</f>
        <v>63933.701999999997</v>
      </c>
      <c r="G67" s="36">
        <f>F67*(1+'Q.1.Input'!F66)</f>
        <v>72995.664921479998</v>
      </c>
      <c r="H67" s="36">
        <f>G67*(1+'Q.1.Input'!G66)</f>
        <v>70915.28847121782</v>
      </c>
      <c r="I67" s="36">
        <f>H67*(1+'Q.1.Input'!H66)</f>
        <v>73419.307307136522</v>
      </c>
      <c r="J67" s="36">
        <f>I67*(1+'Q.1.Input'!I66)</f>
        <v>74248.21128663409</v>
      </c>
      <c r="K67" s="36">
        <f>J67*(1+'Q.1.Input'!J66)</f>
        <v>78691.224250026266</v>
      </c>
      <c r="L67" s="36">
        <f>K67*(1+'Q.1.Input'!K66)</f>
        <v>79438.790880401517</v>
      </c>
      <c r="M67" s="36">
        <f>L67*(1+'Q.1.Input'!L66)</f>
        <v>85208.430262045076</v>
      </c>
      <c r="N67" s="36">
        <f>M67*(1+'Q.1.Input'!M66)</f>
        <v>92049.815127784677</v>
      </c>
      <c r="O67" s="14"/>
      <c r="P67" s="26">
        <f t="shared" si="16"/>
        <v>62</v>
      </c>
      <c r="Q67" s="35">
        <v>50000</v>
      </c>
      <c r="R67" s="36">
        <f t="shared" si="11"/>
        <v>51749.999999999993</v>
      </c>
      <c r="S67" s="36">
        <f t="shared" si="19"/>
        <v>53561.249999999985</v>
      </c>
      <c r="T67" s="36">
        <f t="shared" si="19"/>
        <v>55435.893749999981</v>
      </c>
      <c r="U67" s="36">
        <f t="shared" si="19"/>
        <v>57376.150031249977</v>
      </c>
      <c r="V67" s="36">
        <f t="shared" si="19"/>
        <v>59384.315282343719</v>
      </c>
      <c r="W67" s="36">
        <f t="shared" si="19"/>
        <v>61462.766317225745</v>
      </c>
      <c r="X67" s="36">
        <f t="shared" si="19"/>
        <v>63613.96313832864</v>
      </c>
      <c r="Y67" s="36">
        <f t="shared" si="19"/>
        <v>65840.451848170138</v>
      </c>
      <c r="Z67" s="36">
        <f t="shared" si="19"/>
        <v>68144.867662856093</v>
      </c>
      <c r="AA67" s="36">
        <f t="shared" si="19"/>
        <v>70529.938031056052</v>
      </c>
      <c r="AB67" s="41">
        <f t="shared" si="12"/>
        <v>162579.75315884073</v>
      </c>
      <c r="AC67" s="41">
        <f t="shared" si="13"/>
        <v>134391.63793441217</v>
      </c>
      <c r="AD67" s="41" t="str">
        <f t="shared" si="14"/>
        <v>No</v>
      </c>
    </row>
    <row r="68" spans="3:30" x14ac:dyDescent="0.35">
      <c r="C68" s="26">
        <f t="shared" si="15"/>
        <v>63</v>
      </c>
      <c r="D68" s="35">
        <v>50000</v>
      </c>
      <c r="E68" s="36">
        <f>D68*(1+'Q.1.Input'!D67)</f>
        <v>47995.5</v>
      </c>
      <c r="F68" s="36">
        <f>E68*(1+'Q.1.Input'!E67)</f>
        <v>46285.900289999998</v>
      </c>
      <c r="G68" s="36">
        <f>F68*(1+'Q.1.Input'!F67)</f>
        <v>49825.383085176298</v>
      </c>
      <c r="H68" s="36">
        <f>G68*(1+'Q.1.Input'!G67)</f>
        <v>49881.685768062547</v>
      </c>
      <c r="I68" s="36">
        <f>H68*(1+'Q.1.Input'!H67)</f>
        <v>53640.769607543749</v>
      </c>
      <c r="J68" s="36">
        <f>I68*(1+'Q.1.Input'!I67)</f>
        <v>53089.342495978199</v>
      </c>
      <c r="K68" s="36">
        <f>J68*(1+'Q.1.Input'!J67)</f>
        <v>57438.952326673694</v>
      </c>
      <c r="L68" s="36">
        <f>K68*(1+'Q.1.Input'!K67)</f>
        <v>62797.43218922909</v>
      </c>
      <c r="M68" s="36">
        <f>L68*(1+'Q.1.Input'!L67)</f>
        <v>70697.349158634097</v>
      </c>
      <c r="N68" s="36">
        <f>M68*(1+'Q.1.Input'!M67)</f>
        <v>67464.359381609756</v>
      </c>
      <c r="O68" s="14"/>
      <c r="P68" s="26">
        <f t="shared" si="16"/>
        <v>63</v>
      </c>
      <c r="Q68" s="35">
        <v>50000</v>
      </c>
      <c r="R68" s="36">
        <f t="shared" si="11"/>
        <v>51749.999999999993</v>
      </c>
      <c r="S68" s="36">
        <f t="shared" si="19"/>
        <v>53561.249999999985</v>
      </c>
      <c r="T68" s="36">
        <f t="shared" si="19"/>
        <v>55435.893749999981</v>
      </c>
      <c r="U68" s="36">
        <f t="shared" si="19"/>
        <v>57376.150031249977</v>
      </c>
      <c r="V68" s="36">
        <f t="shared" si="19"/>
        <v>59384.315282343719</v>
      </c>
      <c r="W68" s="36">
        <f t="shared" si="19"/>
        <v>61462.766317225745</v>
      </c>
      <c r="X68" s="36">
        <f t="shared" si="19"/>
        <v>63613.96313832864</v>
      </c>
      <c r="Y68" s="36">
        <f t="shared" si="19"/>
        <v>65840.451848170138</v>
      </c>
      <c r="Z68" s="36">
        <f t="shared" si="19"/>
        <v>68144.867662856093</v>
      </c>
      <c r="AA68" s="36">
        <f t="shared" si="19"/>
        <v>70529.938031056052</v>
      </c>
      <c r="AB68" s="41">
        <f t="shared" si="12"/>
        <v>137994.29741266579</v>
      </c>
      <c r="AC68" s="41">
        <f t="shared" si="13"/>
        <v>134391.63793441217</v>
      </c>
      <c r="AD68" s="41" t="str">
        <f t="shared" si="14"/>
        <v>No</v>
      </c>
    </row>
    <row r="69" spans="3:30" x14ac:dyDescent="0.35">
      <c r="C69" s="26">
        <f t="shared" si="15"/>
        <v>64</v>
      </c>
      <c r="D69" s="35">
        <v>50000</v>
      </c>
      <c r="E69" s="36">
        <f>D69*(1+'Q.1.Input'!D68)</f>
        <v>48031</v>
      </c>
      <c r="F69" s="36">
        <f>E69*(1+'Q.1.Input'!E68)</f>
        <v>51653.498019999999</v>
      </c>
      <c r="G69" s="36">
        <f>F69*(1+'Q.1.Input'!F68)</f>
        <v>55021.822625884197</v>
      </c>
      <c r="H69" s="36">
        <f>G69*(1+'Q.1.Input'!G68)</f>
        <v>58114.599275685156</v>
      </c>
      <c r="I69" s="36">
        <f>H69*(1+'Q.1.Input'!H68)</f>
        <v>67762.203901441651</v>
      </c>
      <c r="J69" s="36">
        <f>I69*(1+'Q.1.Input'!I68)</f>
        <v>73553.839468897859</v>
      </c>
      <c r="K69" s="36">
        <f>J69*(1+'Q.1.Input'!J68)</f>
        <v>79061.550968328927</v>
      </c>
      <c r="L69" s="36">
        <f>K69*(1+'Q.1.Input'!K68)</f>
        <v>87654.750943076593</v>
      </c>
      <c r="M69" s="36">
        <f>L69*(1+'Q.1.Input'!L68)</f>
        <v>93624.039482300112</v>
      </c>
      <c r="N69" s="36">
        <f>M69*(1+'Q.1.Input'!M68)</f>
        <v>101632.63981961606</v>
      </c>
      <c r="O69" s="14"/>
      <c r="P69" s="26">
        <f t="shared" si="16"/>
        <v>64</v>
      </c>
      <c r="Q69" s="35">
        <v>50000</v>
      </c>
      <c r="R69" s="36">
        <f t="shared" si="11"/>
        <v>51749.999999999993</v>
      </c>
      <c r="S69" s="36">
        <f t="shared" si="19"/>
        <v>53561.249999999985</v>
      </c>
      <c r="T69" s="36">
        <f t="shared" si="19"/>
        <v>55435.893749999981</v>
      </c>
      <c r="U69" s="36">
        <f t="shared" si="19"/>
        <v>57376.150031249977</v>
      </c>
      <c r="V69" s="36">
        <f t="shared" si="19"/>
        <v>59384.315282343719</v>
      </c>
      <c r="W69" s="36">
        <f t="shared" si="19"/>
        <v>61462.766317225745</v>
      </c>
      <c r="X69" s="36">
        <f t="shared" si="19"/>
        <v>63613.96313832864</v>
      </c>
      <c r="Y69" s="36">
        <f t="shared" si="19"/>
        <v>65840.451848170138</v>
      </c>
      <c r="Z69" s="36">
        <f t="shared" si="19"/>
        <v>68144.867662856093</v>
      </c>
      <c r="AA69" s="36">
        <f t="shared" si="19"/>
        <v>70529.938031056052</v>
      </c>
      <c r="AB69" s="41">
        <f t="shared" si="12"/>
        <v>172162.57785067213</v>
      </c>
      <c r="AC69" s="41">
        <f t="shared" si="13"/>
        <v>134391.63793441217</v>
      </c>
      <c r="AD69" s="41" t="str">
        <f t="shared" si="14"/>
        <v>No</v>
      </c>
    </row>
    <row r="70" spans="3:30" x14ac:dyDescent="0.35">
      <c r="C70" s="26">
        <f t="shared" si="15"/>
        <v>65</v>
      </c>
      <c r="D70" s="35">
        <v>50000</v>
      </c>
      <c r="E70" s="36">
        <f>D70*(1+'Q.1.Input'!D69)</f>
        <v>53995.499999999993</v>
      </c>
      <c r="F70" s="36">
        <f>E70*(1+'Q.1.Input'!E69)</f>
        <v>61793.530109999992</v>
      </c>
      <c r="G70" s="36">
        <f>F70*(1+'Q.1.Input'!F69)</f>
        <v>70476.756961057195</v>
      </c>
      <c r="H70" s="36">
        <f>G70*(1+'Q.1.Input'!G69)</f>
        <v>69779.037067142723</v>
      </c>
      <c r="I70" s="36">
        <f>H70*(1+'Q.1.Input'!H69)</f>
        <v>71259.748233707491</v>
      </c>
      <c r="J70" s="36">
        <f>I70*(1+'Q.1.Input'!I69)</f>
        <v>77738.684543116178</v>
      </c>
      <c r="K70" s="36">
        <f>J70*(1+'Q.1.Input'!J69)</f>
        <v>82159.683533083196</v>
      </c>
      <c r="L70" s="36">
        <f>K70*(1+'Q.1.Input'!K69)</f>
        <v>94951.124662348913</v>
      </c>
      <c r="M70" s="36">
        <f>L70*(1+'Q.1.Input'!L69)</f>
        <v>101456.22621296645</v>
      </c>
      <c r="N70" s="36">
        <f>M70*(1+'Q.1.Input'!M69)</f>
        <v>107763.75979662657</v>
      </c>
      <c r="O70" s="14"/>
      <c r="P70" s="26">
        <f t="shared" si="16"/>
        <v>65</v>
      </c>
      <c r="Q70" s="35">
        <v>50000</v>
      </c>
      <c r="R70" s="36">
        <f t="shared" si="11"/>
        <v>51749.999999999993</v>
      </c>
      <c r="S70" s="36">
        <f t="shared" si="19"/>
        <v>53561.249999999985</v>
      </c>
      <c r="T70" s="36">
        <f t="shared" si="19"/>
        <v>55435.893749999981</v>
      </c>
      <c r="U70" s="36">
        <f t="shared" si="19"/>
        <v>57376.150031249977</v>
      </c>
      <c r="V70" s="36">
        <f t="shared" si="19"/>
        <v>59384.315282343719</v>
      </c>
      <c r="W70" s="36">
        <f t="shared" si="19"/>
        <v>61462.766317225745</v>
      </c>
      <c r="X70" s="36">
        <f t="shared" si="19"/>
        <v>63613.96313832864</v>
      </c>
      <c r="Y70" s="36">
        <f t="shared" si="19"/>
        <v>65840.451848170138</v>
      </c>
      <c r="Z70" s="36">
        <f t="shared" si="19"/>
        <v>68144.867662856093</v>
      </c>
      <c r="AA70" s="36">
        <f t="shared" si="19"/>
        <v>70529.938031056052</v>
      </c>
      <c r="AB70" s="41">
        <f t="shared" si="12"/>
        <v>178293.69782768263</v>
      </c>
      <c r="AC70" s="41">
        <f t="shared" si="13"/>
        <v>134391.63793441217</v>
      </c>
      <c r="AD70" s="41" t="str">
        <f t="shared" si="14"/>
        <v>No</v>
      </c>
    </row>
    <row r="71" spans="3:30" x14ac:dyDescent="0.35">
      <c r="C71" s="26">
        <f t="shared" si="15"/>
        <v>66</v>
      </c>
      <c r="D71" s="35">
        <v>50000</v>
      </c>
      <c r="E71" s="36">
        <f>D71*(1+'Q.1.Input'!D70)</f>
        <v>54894</v>
      </c>
      <c r="F71" s="36">
        <f>E71*(1+'Q.1.Input'!E70)</f>
        <v>60819.8073</v>
      </c>
      <c r="G71" s="36">
        <f>F71*(1+'Q.1.Input'!F70)</f>
        <v>68487.968604384005</v>
      </c>
      <c r="H71" s="36">
        <f>G71*(1+'Q.1.Input'!G70)</f>
        <v>72607.519915937693</v>
      </c>
      <c r="I71" s="36">
        <f>H71*(1+'Q.1.Input'!H70)</f>
        <v>72555.968576797371</v>
      </c>
      <c r="J71" s="36">
        <f>I71*(1+'Q.1.Input'!I70)</f>
        <v>78263.221065048245</v>
      </c>
      <c r="K71" s="36">
        <f>J71*(1+'Q.1.Input'!J70)</f>
        <v>74788.334049760102</v>
      </c>
      <c r="L71" s="36">
        <f>K71*(1+'Q.1.Input'!K70)</f>
        <v>76119.566395845832</v>
      </c>
      <c r="M71" s="36">
        <f>L71*(1+'Q.1.Input'!L70)</f>
        <v>80301.575373633605</v>
      </c>
      <c r="N71" s="36">
        <f>M71*(1+'Q.1.Input'!M70)</f>
        <v>80812.29339300991</v>
      </c>
      <c r="O71" s="14"/>
      <c r="P71" s="26">
        <f t="shared" si="16"/>
        <v>66</v>
      </c>
      <c r="Q71" s="35">
        <v>50000</v>
      </c>
      <c r="R71" s="36">
        <f t="shared" ref="R71:AA105" si="20">Q71*1.035</f>
        <v>51749.999999999993</v>
      </c>
      <c r="S71" s="36">
        <f t="shared" si="20"/>
        <v>53561.249999999985</v>
      </c>
      <c r="T71" s="36">
        <f t="shared" si="20"/>
        <v>55435.893749999981</v>
      </c>
      <c r="U71" s="36">
        <f t="shared" si="20"/>
        <v>57376.150031249977</v>
      </c>
      <c r="V71" s="36">
        <f t="shared" si="20"/>
        <v>59384.315282343719</v>
      </c>
      <c r="W71" s="36">
        <f t="shared" si="20"/>
        <v>61462.766317225745</v>
      </c>
      <c r="X71" s="36">
        <f t="shared" si="20"/>
        <v>63613.96313832864</v>
      </c>
      <c r="Y71" s="36">
        <f t="shared" si="20"/>
        <v>65840.451848170138</v>
      </c>
      <c r="Z71" s="36">
        <f t="shared" si="20"/>
        <v>68144.867662856093</v>
      </c>
      <c r="AA71" s="36">
        <f t="shared" si="20"/>
        <v>70529.938031056052</v>
      </c>
      <c r="AB71" s="41">
        <f t="shared" ref="AB71:AB105" si="21">AA71+N71</f>
        <v>151342.23142406595</v>
      </c>
      <c r="AC71" s="41">
        <f t="shared" ref="AC71:AC105" si="22">(D71+Q71)*(1+$B$1)^10</f>
        <v>134391.63793441217</v>
      </c>
      <c r="AD71" s="41" t="str">
        <f t="shared" ref="AD71:AD105" si="23">IF(AB71&lt;AC71,"Yes","No")</f>
        <v>No</v>
      </c>
    </row>
    <row r="72" spans="3:30" x14ac:dyDescent="0.35">
      <c r="C72" s="26">
        <f t="shared" ref="C72:C105" si="24">C71+1</f>
        <v>67</v>
      </c>
      <c r="D72" s="35">
        <v>50000</v>
      </c>
      <c r="E72" s="36">
        <f>D72*(1+'Q.1.Input'!D71)</f>
        <v>53806.5</v>
      </c>
      <c r="F72" s="36">
        <f>E72*(1+'Q.1.Input'!E71)</f>
        <v>56836.344015000002</v>
      </c>
      <c r="G72" s="36">
        <f>F72*(1+'Q.1.Input'!F71)</f>
        <v>64344.425059381494</v>
      </c>
      <c r="H72" s="36">
        <f>G72*(1+'Q.1.Input'!G71)</f>
        <v>70925.572854455022</v>
      </c>
      <c r="I72" s="36">
        <f>H72*(1+'Q.1.Input'!H71)</f>
        <v>77611.017351715956</v>
      </c>
      <c r="J72" s="36">
        <f>I72*(1+'Q.1.Input'!I71)</f>
        <v>81954.129882717985</v>
      </c>
      <c r="K72" s="36">
        <f>J72*(1+'Q.1.Input'!J71)</f>
        <v>78952.96964641285</v>
      </c>
      <c r="L72" s="36">
        <f>K72*(1+'Q.1.Input'!K71)</f>
        <v>83672.778171875412</v>
      </c>
      <c r="M72" s="36">
        <f>L72*(1+'Q.1.Input'!L71)</f>
        <v>83485.351148770409</v>
      </c>
      <c r="N72" s="36">
        <f>M72*(1+'Q.1.Input'!M71)</f>
        <v>82207.190422682732</v>
      </c>
      <c r="O72" s="14"/>
      <c r="P72" s="26">
        <f t="shared" ref="P72:P105" si="25">P71+1</f>
        <v>67</v>
      </c>
      <c r="Q72" s="35">
        <v>50000</v>
      </c>
      <c r="R72" s="36">
        <f t="shared" si="20"/>
        <v>51749.999999999993</v>
      </c>
      <c r="S72" s="36">
        <f t="shared" si="20"/>
        <v>53561.249999999985</v>
      </c>
      <c r="T72" s="36">
        <f t="shared" si="20"/>
        <v>55435.893749999981</v>
      </c>
      <c r="U72" s="36">
        <f t="shared" si="20"/>
        <v>57376.150031249977</v>
      </c>
      <c r="V72" s="36">
        <f t="shared" si="20"/>
        <v>59384.315282343719</v>
      </c>
      <c r="W72" s="36">
        <f t="shared" si="20"/>
        <v>61462.766317225745</v>
      </c>
      <c r="X72" s="36">
        <f t="shared" si="20"/>
        <v>63613.96313832864</v>
      </c>
      <c r="Y72" s="36">
        <f t="shared" si="20"/>
        <v>65840.451848170138</v>
      </c>
      <c r="Z72" s="36">
        <f t="shared" si="20"/>
        <v>68144.867662856093</v>
      </c>
      <c r="AA72" s="36">
        <f t="shared" si="20"/>
        <v>70529.938031056052</v>
      </c>
      <c r="AB72" s="41">
        <f t="shared" si="21"/>
        <v>152737.12845373878</v>
      </c>
      <c r="AC72" s="41">
        <f t="shared" si="22"/>
        <v>134391.63793441217</v>
      </c>
      <c r="AD72" s="41" t="str">
        <f t="shared" si="23"/>
        <v>No</v>
      </c>
    </row>
    <row r="73" spans="3:30" x14ac:dyDescent="0.35">
      <c r="C73" s="26">
        <f t="shared" si="24"/>
        <v>68</v>
      </c>
      <c r="D73" s="35">
        <v>50000</v>
      </c>
      <c r="E73" s="36">
        <f>D73*(1+'Q.1.Input'!D72)</f>
        <v>52536.5</v>
      </c>
      <c r="F73" s="36">
        <f>E73*(1+'Q.1.Input'!E72)</f>
        <v>58051.256405</v>
      </c>
      <c r="G73" s="36">
        <f>F73*(1+'Q.1.Input'!F72)</f>
        <v>62907.244003278247</v>
      </c>
      <c r="H73" s="36">
        <f>G73*(1+'Q.1.Input'!G72)</f>
        <v>67946.114247940845</v>
      </c>
      <c r="I73" s="36">
        <f>H73*(1+'Q.1.Input'!H72)</f>
        <v>73895.476011490551</v>
      </c>
      <c r="J73" s="36">
        <f>I73*(1+'Q.1.Input'!I72)</f>
        <v>76779.616440219019</v>
      </c>
      <c r="K73" s="36">
        <f>J73*(1+'Q.1.Input'!J72)</f>
        <v>80865.827627167484</v>
      </c>
      <c r="L73" s="36">
        <f>K73*(1+'Q.1.Input'!K72)</f>
        <v>81572.594960628921</v>
      </c>
      <c r="M73" s="36">
        <f>L73*(1+'Q.1.Input'!L72)</f>
        <v>80700.583920499805</v>
      </c>
      <c r="N73" s="36">
        <f>M73*(1+'Q.1.Input'!M72)</f>
        <v>85831.527046165182</v>
      </c>
      <c r="O73" s="14"/>
      <c r="P73" s="26">
        <f t="shared" si="25"/>
        <v>68</v>
      </c>
      <c r="Q73" s="35">
        <v>50000</v>
      </c>
      <c r="R73" s="36">
        <f t="shared" si="20"/>
        <v>51749.999999999993</v>
      </c>
      <c r="S73" s="36">
        <f t="shared" si="20"/>
        <v>53561.249999999985</v>
      </c>
      <c r="T73" s="36">
        <f t="shared" si="20"/>
        <v>55435.893749999981</v>
      </c>
      <c r="U73" s="36">
        <f t="shared" si="20"/>
        <v>57376.150031249977</v>
      </c>
      <c r="V73" s="36">
        <f t="shared" si="20"/>
        <v>59384.315282343719</v>
      </c>
      <c r="W73" s="36">
        <f t="shared" si="20"/>
        <v>61462.766317225745</v>
      </c>
      <c r="X73" s="36">
        <f t="shared" si="20"/>
        <v>63613.96313832864</v>
      </c>
      <c r="Y73" s="36">
        <f t="shared" si="20"/>
        <v>65840.451848170138</v>
      </c>
      <c r="Z73" s="36">
        <f t="shared" si="20"/>
        <v>68144.867662856093</v>
      </c>
      <c r="AA73" s="36">
        <f t="shared" si="20"/>
        <v>70529.938031056052</v>
      </c>
      <c r="AB73" s="41">
        <f t="shared" si="21"/>
        <v>156361.46507722122</v>
      </c>
      <c r="AC73" s="41">
        <f t="shared" si="22"/>
        <v>134391.63793441217</v>
      </c>
      <c r="AD73" s="41" t="str">
        <f t="shared" si="23"/>
        <v>No</v>
      </c>
    </row>
    <row r="74" spans="3:30" x14ac:dyDescent="0.35">
      <c r="C74" s="26">
        <f t="shared" si="24"/>
        <v>69</v>
      </c>
      <c r="D74" s="35">
        <v>50000</v>
      </c>
      <c r="E74" s="36">
        <f>D74*(1+'Q.1.Input'!D73)</f>
        <v>54357.999999999993</v>
      </c>
      <c r="F74" s="36">
        <f>E74*(1+'Q.1.Input'!E73)</f>
        <v>56009.39604</v>
      </c>
      <c r="G74" s="36">
        <f>F74*(1+'Q.1.Input'!F73)</f>
        <v>57290.891021395197</v>
      </c>
      <c r="H74" s="36">
        <f>G74*(1+'Q.1.Input'!G73)</f>
        <v>58603.425334695363</v>
      </c>
      <c r="I74" s="36">
        <f>H74*(1+'Q.1.Input'!H73)</f>
        <v>66043.71621518828</v>
      </c>
      <c r="J74" s="36">
        <f>I74*(1+'Q.1.Input'!I73)</f>
        <v>74854.608395456555</v>
      </c>
      <c r="K74" s="36">
        <f>J74*(1+'Q.1.Input'!J73)</f>
        <v>83809.46519780501</v>
      </c>
      <c r="L74" s="36">
        <f>K74*(1+'Q.1.Input'!K73)</f>
        <v>91917.192861040676</v>
      </c>
      <c r="M74" s="36">
        <f>L74*(1+'Q.1.Input'!L73)</f>
        <v>98124.36089494676</v>
      </c>
      <c r="N74" s="36">
        <f>M74*(1+'Q.1.Input'!M73)</f>
        <v>108249.81369569633</v>
      </c>
      <c r="O74" s="14"/>
      <c r="P74" s="26">
        <f t="shared" si="25"/>
        <v>69</v>
      </c>
      <c r="Q74" s="35">
        <v>50000</v>
      </c>
      <c r="R74" s="36">
        <f t="shared" si="20"/>
        <v>51749.999999999993</v>
      </c>
      <c r="S74" s="36">
        <f t="shared" si="20"/>
        <v>53561.249999999985</v>
      </c>
      <c r="T74" s="36">
        <f t="shared" si="20"/>
        <v>55435.893749999981</v>
      </c>
      <c r="U74" s="36">
        <f t="shared" si="20"/>
        <v>57376.150031249977</v>
      </c>
      <c r="V74" s="36">
        <f t="shared" si="20"/>
        <v>59384.315282343719</v>
      </c>
      <c r="W74" s="36">
        <f t="shared" si="20"/>
        <v>61462.766317225745</v>
      </c>
      <c r="X74" s="36">
        <f t="shared" si="20"/>
        <v>63613.96313832864</v>
      </c>
      <c r="Y74" s="36">
        <f t="shared" si="20"/>
        <v>65840.451848170138</v>
      </c>
      <c r="Z74" s="36">
        <f t="shared" si="20"/>
        <v>68144.867662856093</v>
      </c>
      <c r="AA74" s="36">
        <f t="shared" si="20"/>
        <v>70529.938031056052</v>
      </c>
      <c r="AB74" s="41">
        <f t="shared" si="21"/>
        <v>178779.75172675238</v>
      </c>
      <c r="AC74" s="41">
        <f t="shared" si="22"/>
        <v>134391.63793441217</v>
      </c>
      <c r="AD74" s="41" t="str">
        <f t="shared" si="23"/>
        <v>No</v>
      </c>
    </row>
    <row r="75" spans="3:30" x14ac:dyDescent="0.35">
      <c r="C75" s="26">
        <f t="shared" si="24"/>
        <v>70</v>
      </c>
      <c r="D75" s="35">
        <v>50000</v>
      </c>
      <c r="E75" s="36">
        <f>D75*(1+'Q.1.Input'!D74)</f>
        <v>50961</v>
      </c>
      <c r="F75" s="36">
        <f>E75*(1+'Q.1.Input'!E74)</f>
        <v>50712.310319999997</v>
      </c>
      <c r="G75" s="36">
        <f>F75*(1+'Q.1.Input'!F74)</f>
        <v>53304.216500455193</v>
      </c>
      <c r="H75" s="36">
        <f>G75*(1+'Q.1.Input'!G74)</f>
        <v>56552.575453992933</v>
      </c>
      <c r="I75" s="36">
        <f>H75*(1+'Q.1.Input'!H74)</f>
        <v>60188.340529930138</v>
      </c>
      <c r="J75" s="36">
        <f>I75*(1+'Q.1.Input'!I74)</f>
        <v>59179.583942648511</v>
      </c>
      <c r="K75" s="36">
        <f>J75*(1+'Q.1.Input'!J74)</f>
        <v>66579.990914676702</v>
      </c>
      <c r="L75" s="36">
        <f>K75*(1+'Q.1.Input'!K74)</f>
        <v>65037.332525183643</v>
      </c>
      <c r="M75" s="36">
        <f>L75*(1+'Q.1.Input'!L74)</f>
        <v>68342.529764113482</v>
      </c>
      <c r="N75" s="36">
        <f>M75*(1+'Q.1.Input'!M74)</f>
        <v>68653.488274540199</v>
      </c>
      <c r="O75" s="14"/>
      <c r="P75" s="26">
        <f t="shared" si="25"/>
        <v>70</v>
      </c>
      <c r="Q75" s="35">
        <v>50000</v>
      </c>
      <c r="R75" s="36">
        <f t="shared" si="20"/>
        <v>51749.999999999993</v>
      </c>
      <c r="S75" s="36">
        <f t="shared" si="20"/>
        <v>53561.249999999985</v>
      </c>
      <c r="T75" s="36">
        <f t="shared" si="20"/>
        <v>55435.893749999981</v>
      </c>
      <c r="U75" s="36">
        <f t="shared" si="20"/>
        <v>57376.150031249977</v>
      </c>
      <c r="V75" s="36">
        <f t="shared" si="20"/>
        <v>59384.315282343719</v>
      </c>
      <c r="W75" s="36">
        <f t="shared" si="20"/>
        <v>61462.766317225745</v>
      </c>
      <c r="X75" s="36">
        <f t="shared" si="20"/>
        <v>63613.96313832864</v>
      </c>
      <c r="Y75" s="36">
        <f t="shared" si="20"/>
        <v>65840.451848170138</v>
      </c>
      <c r="Z75" s="36">
        <f t="shared" si="20"/>
        <v>68144.867662856093</v>
      </c>
      <c r="AA75" s="36">
        <f t="shared" si="20"/>
        <v>70529.938031056052</v>
      </c>
      <c r="AB75" s="41">
        <f t="shared" si="21"/>
        <v>139183.42630559625</v>
      </c>
      <c r="AC75" s="41">
        <f t="shared" si="22"/>
        <v>134391.63793441217</v>
      </c>
      <c r="AD75" s="41" t="str">
        <f t="shared" si="23"/>
        <v>No</v>
      </c>
    </row>
    <row r="76" spans="3:30" x14ac:dyDescent="0.35">
      <c r="C76" s="26">
        <f t="shared" si="24"/>
        <v>71</v>
      </c>
      <c r="D76" s="35">
        <v>50000</v>
      </c>
      <c r="E76" s="36">
        <f>D76*(1+'Q.1.Input'!D75)</f>
        <v>51653.000000000007</v>
      </c>
      <c r="F76" s="36">
        <f>E76*(1+'Q.1.Input'!E75)</f>
        <v>60006.839690000008</v>
      </c>
      <c r="G76" s="36">
        <f>F76*(1+'Q.1.Input'!F75)</f>
        <v>62462.919638511703</v>
      </c>
      <c r="H76" s="36">
        <f>G76*(1+'Q.1.Input'!G75)</f>
        <v>79633.976247138562</v>
      </c>
      <c r="I76" s="36">
        <f>H76*(1+'Q.1.Input'!H75)</f>
        <v>80539.414557068536</v>
      </c>
      <c r="J76" s="36">
        <f>I76*(1+'Q.1.Input'!I75)</f>
        <v>83777.099022262686</v>
      </c>
      <c r="K76" s="36">
        <f>J76*(1+'Q.1.Input'!J75)</f>
        <v>80882.600251043506</v>
      </c>
      <c r="L76" s="36">
        <f>K76*(1+'Q.1.Input'!K75)</f>
        <v>82230.913197228394</v>
      </c>
      <c r="M76" s="36">
        <f>L76*(1+'Q.1.Input'!L75)</f>
        <v>85191.226072328616</v>
      </c>
      <c r="N76" s="36">
        <f>M76*(1+'Q.1.Input'!M75)</f>
        <v>90517.381526370591</v>
      </c>
      <c r="O76" s="14"/>
      <c r="P76" s="26">
        <f t="shared" si="25"/>
        <v>71</v>
      </c>
      <c r="Q76" s="35">
        <v>50000</v>
      </c>
      <c r="R76" s="36">
        <f t="shared" si="20"/>
        <v>51749.999999999993</v>
      </c>
      <c r="S76" s="36">
        <f t="shared" si="20"/>
        <v>53561.249999999985</v>
      </c>
      <c r="T76" s="36">
        <f t="shared" si="20"/>
        <v>55435.893749999981</v>
      </c>
      <c r="U76" s="36">
        <f t="shared" si="20"/>
        <v>57376.150031249977</v>
      </c>
      <c r="V76" s="36">
        <f t="shared" si="20"/>
        <v>59384.315282343719</v>
      </c>
      <c r="W76" s="36">
        <f t="shared" si="20"/>
        <v>61462.766317225745</v>
      </c>
      <c r="X76" s="36">
        <f t="shared" si="20"/>
        <v>63613.96313832864</v>
      </c>
      <c r="Y76" s="36">
        <f t="shared" si="20"/>
        <v>65840.451848170138</v>
      </c>
      <c r="Z76" s="36">
        <f t="shared" si="20"/>
        <v>68144.867662856093</v>
      </c>
      <c r="AA76" s="36">
        <f t="shared" si="20"/>
        <v>70529.938031056052</v>
      </c>
      <c r="AB76" s="41">
        <f t="shared" si="21"/>
        <v>161047.31955742664</v>
      </c>
      <c r="AC76" s="41">
        <f t="shared" si="22"/>
        <v>134391.63793441217</v>
      </c>
      <c r="AD76" s="41" t="str">
        <f t="shared" si="23"/>
        <v>No</v>
      </c>
    </row>
    <row r="77" spans="3:30" x14ac:dyDescent="0.35">
      <c r="C77" s="26">
        <f t="shared" si="24"/>
        <v>72</v>
      </c>
      <c r="D77" s="35">
        <v>50000</v>
      </c>
      <c r="E77" s="36">
        <f>D77*(1+'Q.1.Input'!D76)</f>
        <v>48252.5</v>
      </c>
      <c r="F77" s="36">
        <f>E77*(1+'Q.1.Input'!E76)</f>
        <v>51202.657849999996</v>
      </c>
      <c r="G77" s="36">
        <f>F77*(1+'Q.1.Input'!F76)</f>
        <v>51695.739445095496</v>
      </c>
      <c r="H77" s="36">
        <f>G77*(1+'Q.1.Input'!G76)</f>
        <v>49772.140980343494</v>
      </c>
      <c r="I77" s="36">
        <f>H77*(1+'Q.1.Input'!H76)</f>
        <v>56205.190202052894</v>
      </c>
      <c r="J77" s="36">
        <f>I77*(1+'Q.1.Input'!I76)</f>
        <v>61282.767084906358</v>
      </c>
      <c r="K77" s="36">
        <f>J77*(1+'Q.1.Input'!J76)</f>
        <v>69831.100265579938</v>
      </c>
      <c r="L77" s="36">
        <f>K77*(1+'Q.1.Input'!K76)</f>
        <v>74349.870763765619</v>
      </c>
      <c r="M77" s="36">
        <f>L77*(1+'Q.1.Input'!L76)</f>
        <v>84083.012345450188</v>
      </c>
      <c r="N77" s="36">
        <f>M77*(1+'Q.1.Input'!M76)</f>
        <v>84821.261193843238</v>
      </c>
      <c r="O77" s="14"/>
      <c r="P77" s="26">
        <f t="shared" si="25"/>
        <v>72</v>
      </c>
      <c r="Q77" s="35">
        <v>50000</v>
      </c>
      <c r="R77" s="36">
        <f t="shared" si="20"/>
        <v>51749.999999999993</v>
      </c>
      <c r="S77" s="36">
        <f t="shared" si="20"/>
        <v>53561.249999999985</v>
      </c>
      <c r="T77" s="36">
        <f t="shared" si="20"/>
        <v>55435.893749999981</v>
      </c>
      <c r="U77" s="36">
        <f t="shared" si="20"/>
        <v>57376.150031249977</v>
      </c>
      <c r="V77" s="36">
        <f t="shared" si="20"/>
        <v>59384.315282343719</v>
      </c>
      <c r="W77" s="36">
        <f t="shared" si="20"/>
        <v>61462.766317225745</v>
      </c>
      <c r="X77" s="36">
        <f t="shared" si="20"/>
        <v>63613.96313832864</v>
      </c>
      <c r="Y77" s="36">
        <f t="shared" si="20"/>
        <v>65840.451848170138</v>
      </c>
      <c r="Z77" s="36">
        <f t="shared" si="20"/>
        <v>68144.867662856093</v>
      </c>
      <c r="AA77" s="36">
        <f t="shared" si="20"/>
        <v>70529.938031056052</v>
      </c>
      <c r="AB77" s="41">
        <f t="shared" si="21"/>
        <v>155351.19922489929</v>
      </c>
      <c r="AC77" s="41">
        <f t="shared" si="22"/>
        <v>134391.63793441217</v>
      </c>
      <c r="AD77" s="41" t="str">
        <f t="shared" si="23"/>
        <v>No</v>
      </c>
    </row>
    <row r="78" spans="3:30" x14ac:dyDescent="0.35">
      <c r="C78" s="26">
        <f t="shared" si="24"/>
        <v>73</v>
      </c>
      <c r="D78" s="35">
        <v>50000</v>
      </c>
      <c r="E78" s="36">
        <f>D78*(1+'Q.1.Input'!D77)</f>
        <v>56196.500000000007</v>
      </c>
      <c r="F78" s="36">
        <f>E78*(1+'Q.1.Input'!E77)</f>
        <v>56676.418110000006</v>
      </c>
      <c r="G78" s="36">
        <f>F78*(1+'Q.1.Input'!F77)</f>
        <v>64243.286691866109</v>
      </c>
      <c r="H78" s="36">
        <f>G78*(1+'Q.1.Input'!G77)</f>
        <v>72375.201921322514</v>
      </c>
      <c r="I78" s="36">
        <f>H78*(1+'Q.1.Input'!H77)</f>
        <v>70344.353755410208</v>
      </c>
      <c r="J78" s="36">
        <f>I78*(1+'Q.1.Input'!I77)</f>
        <v>73968.494860888939</v>
      </c>
      <c r="K78" s="36">
        <f>J78*(1+'Q.1.Input'!J77)</f>
        <v>87510.646900020482</v>
      </c>
      <c r="L78" s="36">
        <f>K78*(1+'Q.1.Input'!K77)</f>
        <v>94110.699889220035</v>
      </c>
      <c r="M78" s="36">
        <f>L78*(1+'Q.1.Input'!L77)</f>
        <v>89646.088286475439</v>
      </c>
      <c r="N78" s="36">
        <f>M78*(1+'Q.1.Input'!M77)</f>
        <v>88059.352523804817</v>
      </c>
      <c r="O78" s="14"/>
      <c r="P78" s="26">
        <f t="shared" si="25"/>
        <v>73</v>
      </c>
      <c r="Q78" s="35">
        <v>50000</v>
      </c>
      <c r="R78" s="36">
        <f t="shared" si="20"/>
        <v>51749.999999999993</v>
      </c>
      <c r="S78" s="36">
        <f t="shared" si="20"/>
        <v>53561.249999999985</v>
      </c>
      <c r="T78" s="36">
        <f t="shared" si="20"/>
        <v>55435.893749999981</v>
      </c>
      <c r="U78" s="36">
        <f t="shared" si="20"/>
        <v>57376.150031249977</v>
      </c>
      <c r="V78" s="36">
        <f t="shared" si="20"/>
        <v>59384.315282343719</v>
      </c>
      <c r="W78" s="36">
        <f t="shared" si="20"/>
        <v>61462.766317225745</v>
      </c>
      <c r="X78" s="36">
        <f t="shared" si="20"/>
        <v>63613.96313832864</v>
      </c>
      <c r="Y78" s="36">
        <f t="shared" si="20"/>
        <v>65840.451848170138</v>
      </c>
      <c r="Z78" s="36">
        <f t="shared" si="20"/>
        <v>68144.867662856093</v>
      </c>
      <c r="AA78" s="36">
        <f t="shared" si="20"/>
        <v>70529.938031056052</v>
      </c>
      <c r="AB78" s="41">
        <f t="shared" si="21"/>
        <v>158589.29055486087</v>
      </c>
      <c r="AC78" s="41">
        <f t="shared" si="22"/>
        <v>134391.63793441217</v>
      </c>
      <c r="AD78" s="41" t="str">
        <f t="shared" si="23"/>
        <v>No</v>
      </c>
    </row>
    <row r="79" spans="3:30" x14ac:dyDescent="0.35">
      <c r="C79" s="26">
        <f t="shared" si="24"/>
        <v>74</v>
      </c>
      <c r="D79" s="35">
        <v>50000</v>
      </c>
      <c r="E79" s="36">
        <f>D79*(1+'Q.1.Input'!D78)</f>
        <v>48599.5</v>
      </c>
      <c r="F79" s="36">
        <f>E79*(1+'Q.1.Input'!E78)</f>
        <v>52594.378900000003</v>
      </c>
      <c r="G79" s="36">
        <f>F79*(1+'Q.1.Input'!F78)</f>
        <v>57101.717171730008</v>
      </c>
      <c r="H79" s="36">
        <f>G79*(1+'Q.1.Input'!G78)</f>
        <v>59426.328077791135</v>
      </c>
      <c r="I79" s="36">
        <f>H79*(1+'Q.1.Input'!H78)</f>
        <v>69018.925956108185</v>
      </c>
      <c r="J79" s="36">
        <f>I79*(1+'Q.1.Input'!I78)</f>
        <v>76631.713489066926</v>
      </c>
      <c r="K79" s="36">
        <f>J79*(1+'Q.1.Input'!J78)</f>
        <v>86018.332074342732</v>
      </c>
      <c r="L79" s="36">
        <f>K79*(1+'Q.1.Input'!K78)</f>
        <v>94639.949498154107</v>
      </c>
      <c r="M79" s="36">
        <f>L79*(1+'Q.1.Input'!L78)</f>
        <v>106008.10023187238</v>
      </c>
      <c r="N79" s="36">
        <f>M79*(1+'Q.1.Input'!M78)</f>
        <v>103063.19520743097</v>
      </c>
      <c r="O79" s="14"/>
      <c r="P79" s="26">
        <f t="shared" si="25"/>
        <v>74</v>
      </c>
      <c r="Q79" s="35">
        <v>50000</v>
      </c>
      <c r="R79" s="36">
        <f t="shared" si="20"/>
        <v>51749.999999999993</v>
      </c>
      <c r="S79" s="36">
        <f t="shared" si="20"/>
        <v>53561.249999999985</v>
      </c>
      <c r="T79" s="36">
        <f t="shared" si="20"/>
        <v>55435.893749999981</v>
      </c>
      <c r="U79" s="36">
        <f t="shared" si="20"/>
        <v>57376.150031249977</v>
      </c>
      <c r="V79" s="36">
        <f t="shared" si="20"/>
        <v>59384.315282343719</v>
      </c>
      <c r="W79" s="36">
        <f t="shared" si="20"/>
        <v>61462.766317225745</v>
      </c>
      <c r="X79" s="36">
        <f t="shared" si="20"/>
        <v>63613.96313832864</v>
      </c>
      <c r="Y79" s="36">
        <f t="shared" si="20"/>
        <v>65840.451848170138</v>
      </c>
      <c r="Z79" s="36">
        <f t="shared" si="20"/>
        <v>68144.867662856093</v>
      </c>
      <c r="AA79" s="36">
        <f t="shared" si="20"/>
        <v>70529.938031056052</v>
      </c>
      <c r="AB79" s="41">
        <f t="shared" si="21"/>
        <v>173593.133238487</v>
      </c>
      <c r="AC79" s="41">
        <f t="shared" si="22"/>
        <v>134391.63793441217</v>
      </c>
      <c r="AD79" s="41" t="str">
        <f t="shared" si="23"/>
        <v>No</v>
      </c>
    </row>
    <row r="80" spans="3:30" x14ac:dyDescent="0.35">
      <c r="C80" s="26">
        <f t="shared" si="24"/>
        <v>75</v>
      </c>
      <c r="D80" s="35">
        <v>50000</v>
      </c>
      <c r="E80" s="36">
        <f>D80*(1+'Q.1.Input'!D79)</f>
        <v>53423.5</v>
      </c>
      <c r="F80" s="36">
        <f>E80*(1+'Q.1.Input'!E79)</f>
        <v>62126.188150000002</v>
      </c>
      <c r="G80" s="36">
        <f>F80*(1+'Q.1.Input'!F79)</f>
        <v>65736.962205278003</v>
      </c>
      <c r="H80" s="36">
        <f>G80*(1+'Q.1.Input'!G79)</f>
        <v>71803.169077581057</v>
      </c>
      <c r="I80" s="36">
        <f>H80*(1+'Q.1.Input'!H79)</f>
        <v>71077.957069897486</v>
      </c>
      <c r="J80" s="36">
        <f>I80*(1+'Q.1.Input'!I79)</f>
        <v>72738.338147050294</v>
      </c>
      <c r="K80" s="36">
        <f>J80*(1+'Q.1.Input'!J79)</f>
        <v>81059.604031072857</v>
      </c>
      <c r="L80" s="36">
        <f>K80*(1+'Q.1.Input'!K79)</f>
        <v>81541.098079017436</v>
      </c>
      <c r="M80" s="36">
        <f>L80*(1+'Q.1.Input'!L79)</f>
        <v>84840.250907294481</v>
      </c>
      <c r="N80" s="36">
        <f>M80*(1+'Q.1.Input'!M79)</f>
        <v>89575.185310430577</v>
      </c>
      <c r="O80" s="14"/>
      <c r="P80" s="26">
        <f t="shared" si="25"/>
        <v>75</v>
      </c>
      <c r="Q80" s="35">
        <v>50000</v>
      </c>
      <c r="R80" s="36">
        <f t="shared" si="20"/>
        <v>51749.999999999993</v>
      </c>
      <c r="S80" s="36">
        <f t="shared" si="20"/>
        <v>53561.249999999985</v>
      </c>
      <c r="T80" s="36">
        <f t="shared" si="20"/>
        <v>55435.893749999981</v>
      </c>
      <c r="U80" s="36">
        <f t="shared" si="20"/>
        <v>57376.150031249977</v>
      </c>
      <c r="V80" s="36">
        <f t="shared" si="20"/>
        <v>59384.315282343719</v>
      </c>
      <c r="W80" s="36">
        <f t="shared" si="20"/>
        <v>61462.766317225745</v>
      </c>
      <c r="X80" s="36">
        <f t="shared" si="20"/>
        <v>63613.96313832864</v>
      </c>
      <c r="Y80" s="36">
        <f t="shared" si="20"/>
        <v>65840.451848170138</v>
      </c>
      <c r="Z80" s="36">
        <f t="shared" si="20"/>
        <v>68144.867662856093</v>
      </c>
      <c r="AA80" s="36">
        <f t="shared" si="20"/>
        <v>70529.938031056052</v>
      </c>
      <c r="AB80" s="41">
        <f t="shared" si="21"/>
        <v>160105.12334148661</v>
      </c>
      <c r="AC80" s="41">
        <f t="shared" si="22"/>
        <v>134391.63793441217</v>
      </c>
      <c r="AD80" s="41" t="str">
        <f t="shared" si="23"/>
        <v>No</v>
      </c>
    </row>
    <row r="81" spans="3:30" x14ac:dyDescent="0.35">
      <c r="C81" s="26">
        <f t="shared" si="24"/>
        <v>76</v>
      </c>
      <c r="D81" s="35">
        <v>50000</v>
      </c>
      <c r="E81" s="36">
        <f>D81*(1+'Q.1.Input'!D80)</f>
        <v>50756.500000000007</v>
      </c>
      <c r="F81" s="36">
        <f>E81*(1+'Q.1.Input'!E80)</f>
        <v>53446.086935000014</v>
      </c>
      <c r="G81" s="36">
        <f>F81*(1+'Q.1.Input'!F80)</f>
        <v>56029.136316568562</v>
      </c>
      <c r="H81" s="36">
        <f>G81*(1+'Q.1.Input'!G80)</f>
        <v>54681.075296791925</v>
      </c>
      <c r="I81" s="36">
        <f>H81*(1+'Q.1.Input'!H80)</f>
        <v>57147.191792677237</v>
      </c>
      <c r="J81" s="36">
        <f>I81*(1+'Q.1.Input'!I80)</f>
        <v>61553.811751810579</v>
      </c>
      <c r="K81" s="36">
        <f>J81*(1+'Q.1.Input'!J80)</f>
        <v>59313.253004044673</v>
      </c>
      <c r="L81" s="36">
        <f>K81*(1+'Q.1.Input'!K80)</f>
        <v>57148.912401927082</v>
      </c>
      <c r="M81" s="36">
        <f>L81*(1+'Q.1.Input'!L80)</f>
        <v>63222.698812003888</v>
      </c>
      <c r="N81" s="36">
        <f>M81*(1+'Q.1.Input'!M80)</f>
        <v>66499.531291430045</v>
      </c>
      <c r="O81" s="14"/>
      <c r="P81" s="26">
        <f t="shared" si="25"/>
        <v>76</v>
      </c>
      <c r="Q81" s="35">
        <v>50000</v>
      </c>
      <c r="R81" s="36">
        <f t="shared" si="20"/>
        <v>51749.999999999993</v>
      </c>
      <c r="S81" s="36">
        <f t="shared" si="20"/>
        <v>53561.249999999985</v>
      </c>
      <c r="T81" s="36">
        <f t="shared" si="20"/>
        <v>55435.893749999981</v>
      </c>
      <c r="U81" s="36">
        <f t="shared" si="20"/>
        <v>57376.150031249977</v>
      </c>
      <c r="V81" s="36">
        <f t="shared" si="20"/>
        <v>59384.315282343719</v>
      </c>
      <c r="W81" s="36">
        <f t="shared" si="20"/>
        <v>61462.766317225745</v>
      </c>
      <c r="X81" s="36">
        <f t="shared" si="20"/>
        <v>63613.96313832864</v>
      </c>
      <c r="Y81" s="36">
        <f t="shared" si="20"/>
        <v>65840.451848170138</v>
      </c>
      <c r="Z81" s="36">
        <f t="shared" si="20"/>
        <v>68144.867662856093</v>
      </c>
      <c r="AA81" s="36">
        <f t="shared" si="20"/>
        <v>70529.938031056052</v>
      </c>
      <c r="AB81" s="41">
        <f t="shared" si="21"/>
        <v>137029.46932248608</v>
      </c>
      <c r="AC81" s="41">
        <f t="shared" si="22"/>
        <v>134391.63793441217</v>
      </c>
      <c r="AD81" s="41" t="str">
        <f t="shared" si="23"/>
        <v>No</v>
      </c>
    </row>
    <row r="82" spans="3:30" x14ac:dyDescent="0.35">
      <c r="C82" s="26">
        <f t="shared" si="24"/>
        <v>77</v>
      </c>
      <c r="D82" s="35">
        <v>50000</v>
      </c>
      <c r="E82" s="36">
        <f>D82*(1+'Q.1.Input'!D81)</f>
        <v>55484.999999999993</v>
      </c>
      <c r="F82" s="36">
        <f>E82*(1+'Q.1.Input'!E81)</f>
        <v>59703.524549999995</v>
      </c>
      <c r="G82" s="36">
        <f>F82*(1+'Q.1.Input'!F81)</f>
        <v>65150.277094696488</v>
      </c>
      <c r="H82" s="36">
        <f>G82*(1+'Q.1.Input'!G81)</f>
        <v>71534.352747205805</v>
      </c>
      <c r="I82" s="36">
        <f>H82*(1+'Q.1.Input'!H81)</f>
        <v>83783.179968109849</v>
      </c>
      <c r="J82" s="36">
        <f>I82*(1+'Q.1.Input'!I81)</f>
        <v>92065.985139757191</v>
      </c>
      <c r="K82" s="36">
        <f>J82*(1+'Q.1.Input'!J81)</f>
        <v>100430.17988970414</v>
      </c>
      <c r="L82" s="36">
        <f>K82*(1+'Q.1.Input'!K81)</f>
        <v>103944.2318840449</v>
      </c>
      <c r="M82" s="36">
        <f>L82*(1+'Q.1.Input'!L81)</f>
        <v>114859.41567418847</v>
      </c>
      <c r="N82" s="36">
        <f>M82*(1+'Q.1.Input'!M81)</f>
        <v>121982.99663430163</v>
      </c>
      <c r="O82" s="14"/>
      <c r="P82" s="26">
        <f t="shared" si="25"/>
        <v>77</v>
      </c>
      <c r="Q82" s="35">
        <v>50000</v>
      </c>
      <c r="R82" s="36">
        <f t="shared" si="20"/>
        <v>51749.999999999993</v>
      </c>
      <c r="S82" s="36">
        <f t="shared" si="20"/>
        <v>53561.249999999985</v>
      </c>
      <c r="T82" s="36">
        <f t="shared" si="20"/>
        <v>55435.893749999981</v>
      </c>
      <c r="U82" s="36">
        <f t="shared" si="20"/>
        <v>57376.150031249977</v>
      </c>
      <c r="V82" s="36">
        <f t="shared" si="20"/>
        <v>59384.315282343719</v>
      </c>
      <c r="W82" s="36">
        <f t="shared" si="20"/>
        <v>61462.766317225745</v>
      </c>
      <c r="X82" s="36">
        <f t="shared" si="20"/>
        <v>63613.96313832864</v>
      </c>
      <c r="Y82" s="36">
        <f t="shared" si="20"/>
        <v>65840.451848170138</v>
      </c>
      <c r="Z82" s="36">
        <f t="shared" si="20"/>
        <v>68144.867662856093</v>
      </c>
      <c r="AA82" s="36">
        <f t="shared" si="20"/>
        <v>70529.938031056052</v>
      </c>
      <c r="AB82" s="41">
        <f t="shared" si="21"/>
        <v>192512.93466535769</v>
      </c>
      <c r="AC82" s="41">
        <f t="shared" si="22"/>
        <v>134391.63793441217</v>
      </c>
      <c r="AD82" s="41" t="str">
        <f t="shared" si="23"/>
        <v>No</v>
      </c>
    </row>
    <row r="83" spans="3:30" x14ac:dyDescent="0.35">
      <c r="C83" s="26">
        <f t="shared" si="24"/>
        <v>78</v>
      </c>
      <c r="D83" s="35">
        <v>50000</v>
      </c>
      <c r="E83" s="36">
        <f>D83*(1+'Q.1.Input'!D82)</f>
        <v>52120</v>
      </c>
      <c r="F83" s="36">
        <f>E83*(1+'Q.1.Input'!E82)</f>
        <v>55258.145200000006</v>
      </c>
      <c r="G83" s="36">
        <f>F83*(1+'Q.1.Input'!F82)</f>
        <v>60090.469997740009</v>
      </c>
      <c r="H83" s="36">
        <f>G83*(1+'Q.1.Input'!G82)</f>
        <v>57653.801439331655</v>
      </c>
      <c r="I83" s="36">
        <f>H83*(1+'Q.1.Input'!H82)</f>
        <v>62270.717858593329</v>
      </c>
      <c r="J83" s="36">
        <f>I83*(1+'Q.1.Input'!I82)</f>
        <v>67206.294956065438</v>
      </c>
      <c r="K83" s="36">
        <f>J83*(1+'Q.1.Input'!J82)</f>
        <v>79562.17228373808</v>
      </c>
      <c r="L83" s="36">
        <f>K83*(1+'Q.1.Input'!K82)</f>
        <v>77865.111148925949</v>
      </c>
      <c r="M83" s="36">
        <f>L83*(1+'Q.1.Input'!L82)</f>
        <v>80590.39003913835</v>
      </c>
      <c r="N83" s="36">
        <f>M83*(1+'Q.1.Input'!M82)</f>
        <v>78484.563147415669</v>
      </c>
      <c r="O83" s="14"/>
      <c r="P83" s="26">
        <f t="shared" si="25"/>
        <v>78</v>
      </c>
      <c r="Q83" s="35">
        <v>50000</v>
      </c>
      <c r="R83" s="36">
        <f t="shared" si="20"/>
        <v>51749.999999999993</v>
      </c>
      <c r="S83" s="36">
        <f t="shared" si="20"/>
        <v>53561.249999999985</v>
      </c>
      <c r="T83" s="36">
        <f t="shared" si="20"/>
        <v>55435.893749999981</v>
      </c>
      <c r="U83" s="36">
        <f t="shared" si="20"/>
        <v>57376.150031249977</v>
      </c>
      <c r="V83" s="36">
        <f t="shared" si="20"/>
        <v>59384.315282343719</v>
      </c>
      <c r="W83" s="36">
        <f t="shared" si="20"/>
        <v>61462.766317225745</v>
      </c>
      <c r="X83" s="36">
        <f t="shared" si="20"/>
        <v>63613.96313832864</v>
      </c>
      <c r="Y83" s="36">
        <f t="shared" si="20"/>
        <v>65840.451848170138</v>
      </c>
      <c r="Z83" s="36">
        <f t="shared" si="20"/>
        <v>68144.867662856093</v>
      </c>
      <c r="AA83" s="36">
        <f t="shared" si="20"/>
        <v>70529.938031056052</v>
      </c>
      <c r="AB83" s="41">
        <f t="shared" si="21"/>
        <v>149014.50117847172</v>
      </c>
      <c r="AC83" s="41">
        <f t="shared" si="22"/>
        <v>134391.63793441217</v>
      </c>
      <c r="AD83" s="41" t="str">
        <f t="shared" si="23"/>
        <v>No</v>
      </c>
    </row>
    <row r="84" spans="3:30" x14ac:dyDescent="0.35">
      <c r="C84" s="26">
        <f t="shared" si="24"/>
        <v>79</v>
      </c>
      <c r="D84" s="35">
        <v>50000</v>
      </c>
      <c r="E84" s="36">
        <f>D84*(1+'Q.1.Input'!D83)</f>
        <v>55013</v>
      </c>
      <c r="F84" s="36">
        <f>E84*(1+'Q.1.Input'!E83)</f>
        <v>64330.001679999994</v>
      </c>
      <c r="G84" s="36">
        <f>F84*(1+'Q.1.Input'!F83)</f>
        <v>74232.962138619187</v>
      </c>
      <c r="H84" s="36">
        <f>G84*(1+'Q.1.Input'!G83)</f>
        <v>78118.315376954517</v>
      </c>
      <c r="I84" s="36">
        <f>H84*(1+'Q.1.Input'!H83)</f>
        <v>85237.237457256371</v>
      </c>
      <c r="J84" s="36">
        <f>I84*(1+'Q.1.Input'!I83)</f>
        <v>84690.01439278078</v>
      </c>
      <c r="K84" s="36">
        <f>J84*(1+'Q.1.Input'!J83)</f>
        <v>95344.865103536533</v>
      </c>
      <c r="L84" s="36">
        <f>K84*(1+'Q.1.Input'!K83)</f>
        <v>91750.363689133213</v>
      </c>
      <c r="M84" s="36">
        <f>L84*(1+'Q.1.Input'!L83)</f>
        <v>94025.772708623714</v>
      </c>
      <c r="N84" s="36">
        <f>M84*(1+'Q.1.Input'!M83)</f>
        <v>108413.59644849731</v>
      </c>
      <c r="O84" s="14"/>
      <c r="P84" s="26">
        <f t="shared" si="25"/>
        <v>79</v>
      </c>
      <c r="Q84" s="35">
        <v>50000</v>
      </c>
      <c r="R84" s="36">
        <f t="shared" si="20"/>
        <v>51749.999999999993</v>
      </c>
      <c r="S84" s="36">
        <f t="shared" si="20"/>
        <v>53561.249999999985</v>
      </c>
      <c r="T84" s="36">
        <f t="shared" si="20"/>
        <v>55435.893749999981</v>
      </c>
      <c r="U84" s="36">
        <f t="shared" si="20"/>
        <v>57376.150031249977</v>
      </c>
      <c r="V84" s="36">
        <f t="shared" si="20"/>
        <v>59384.315282343719</v>
      </c>
      <c r="W84" s="36">
        <f t="shared" si="20"/>
        <v>61462.766317225745</v>
      </c>
      <c r="X84" s="36">
        <f t="shared" si="20"/>
        <v>63613.96313832864</v>
      </c>
      <c r="Y84" s="36">
        <f t="shared" si="20"/>
        <v>65840.451848170138</v>
      </c>
      <c r="Z84" s="36">
        <f t="shared" si="20"/>
        <v>68144.867662856093</v>
      </c>
      <c r="AA84" s="36">
        <f t="shared" si="20"/>
        <v>70529.938031056052</v>
      </c>
      <c r="AB84" s="41">
        <f t="shared" si="21"/>
        <v>178943.53447955335</v>
      </c>
      <c r="AC84" s="41">
        <f t="shared" si="22"/>
        <v>134391.63793441217</v>
      </c>
      <c r="AD84" s="41" t="str">
        <f t="shared" si="23"/>
        <v>No</v>
      </c>
    </row>
    <row r="85" spans="3:30" x14ac:dyDescent="0.35">
      <c r="C85" s="26">
        <f t="shared" si="24"/>
        <v>80</v>
      </c>
      <c r="D85" s="35">
        <v>50000</v>
      </c>
      <c r="E85" s="36">
        <f>D85*(1+'Q.1.Input'!D84)</f>
        <v>54975.5</v>
      </c>
      <c r="F85" s="36">
        <f>E85*(1+'Q.1.Input'!E84)</f>
        <v>61636.881334999998</v>
      </c>
      <c r="G85" s="36">
        <f>F85*(1+'Q.1.Input'!F84)</f>
        <v>63362.714012379998</v>
      </c>
      <c r="H85" s="36">
        <f>G85*(1+'Q.1.Input'!G84)</f>
        <v>68953.20626969228</v>
      </c>
      <c r="I85" s="36">
        <f>H85*(1+'Q.1.Input'!H84)</f>
        <v>69207.643600827447</v>
      </c>
      <c r="J85" s="36">
        <f>I85*(1+'Q.1.Input'!I84)</f>
        <v>70875.547811607394</v>
      </c>
      <c r="K85" s="36">
        <f>J85*(1+'Q.1.Input'!J84)</f>
        <v>76118.212083231992</v>
      </c>
      <c r="L85" s="36">
        <f>K85*(1+'Q.1.Input'!K84)</f>
        <v>80515.561195280316</v>
      </c>
      <c r="M85" s="36">
        <f>L85*(1+'Q.1.Input'!L84)</f>
        <v>77567.886499921107</v>
      </c>
      <c r="N85" s="36">
        <f>M85*(1+'Q.1.Input'!M84)</f>
        <v>81285.715299862335</v>
      </c>
      <c r="O85" s="14"/>
      <c r="P85" s="26">
        <f t="shared" si="25"/>
        <v>80</v>
      </c>
      <c r="Q85" s="35">
        <v>50000</v>
      </c>
      <c r="R85" s="36">
        <f t="shared" si="20"/>
        <v>51749.999999999993</v>
      </c>
      <c r="S85" s="36">
        <f t="shared" si="20"/>
        <v>53561.249999999985</v>
      </c>
      <c r="T85" s="36">
        <f t="shared" si="20"/>
        <v>55435.893749999981</v>
      </c>
      <c r="U85" s="36">
        <f t="shared" si="20"/>
        <v>57376.150031249977</v>
      </c>
      <c r="V85" s="36">
        <f t="shared" si="20"/>
        <v>59384.315282343719</v>
      </c>
      <c r="W85" s="36">
        <f t="shared" si="20"/>
        <v>61462.766317225745</v>
      </c>
      <c r="X85" s="36">
        <f t="shared" si="20"/>
        <v>63613.96313832864</v>
      </c>
      <c r="Y85" s="36">
        <f t="shared" si="20"/>
        <v>65840.451848170138</v>
      </c>
      <c r="Z85" s="36">
        <f t="shared" si="20"/>
        <v>68144.867662856093</v>
      </c>
      <c r="AA85" s="36">
        <f t="shared" si="20"/>
        <v>70529.938031056052</v>
      </c>
      <c r="AB85" s="41">
        <f t="shared" si="21"/>
        <v>151815.6533309184</v>
      </c>
      <c r="AC85" s="41">
        <f t="shared" si="22"/>
        <v>134391.63793441217</v>
      </c>
      <c r="AD85" s="41" t="str">
        <f t="shared" si="23"/>
        <v>No</v>
      </c>
    </row>
    <row r="86" spans="3:30" x14ac:dyDescent="0.35">
      <c r="C86" s="26">
        <f t="shared" si="24"/>
        <v>81</v>
      </c>
      <c r="D86" s="35">
        <v>50000</v>
      </c>
      <c r="E86" s="36">
        <f>D86*(1+'Q.1.Input'!D85)</f>
        <v>49266.5</v>
      </c>
      <c r="F86" s="36">
        <f>E86*(1+'Q.1.Input'!E85)</f>
        <v>52851.623205000004</v>
      </c>
      <c r="G86" s="36">
        <f>F86*(1+'Q.1.Input'!F85)</f>
        <v>55836.682883618407</v>
      </c>
      <c r="H86" s="36">
        <f>G86*(1+'Q.1.Input'!G85)</f>
        <v>57801.017387464104</v>
      </c>
      <c r="I86" s="36">
        <f>H86*(1+'Q.1.Input'!H85)</f>
        <v>61487.566276436562</v>
      </c>
      <c r="J86" s="36">
        <f>I86*(1+'Q.1.Input'!I85)</f>
        <v>61640.055440802127</v>
      </c>
      <c r="K86" s="36">
        <f>J86*(1+'Q.1.Input'!J85)</f>
        <v>75168.198408394979</v>
      </c>
      <c r="L86" s="36">
        <f>K86*(1+'Q.1.Input'!K85)</f>
        <v>79431.738622119155</v>
      </c>
      <c r="M86" s="36">
        <f>L86*(1+'Q.1.Input'!L85)</f>
        <v>88085.826544999043</v>
      </c>
      <c r="N86" s="36">
        <f>M86*(1+'Q.1.Input'!M85)</f>
        <v>98211.292306346673</v>
      </c>
      <c r="O86" s="14"/>
      <c r="P86" s="26">
        <f t="shared" si="25"/>
        <v>81</v>
      </c>
      <c r="Q86" s="35">
        <v>50000</v>
      </c>
      <c r="R86" s="36">
        <f t="shared" si="20"/>
        <v>51749.999999999993</v>
      </c>
      <c r="S86" s="36">
        <f t="shared" si="20"/>
        <v>53561.249999999985</v>
      </c>
      <c r="T86" s="36">
        <f t="shared" si="20"/>
        <v>55435.893749999981</v>
      </c>
      <c r="U86" s="36">
        <f t="shared" si="20"/>
        <v>57376.150031249977</v>
      </c>
      <c r="V86" s="36">
        <f t="shared" si="20"/>
        <v>59384.315282343719</v>
      </c>
      <c r="W86" s="36">
        <f t="shared" si="20"/>
        <v>61462.766317225745</v>
      </c>
      <c r="X86" s="36">
        <f t="shared" si="20"/>
        <v>63613.96313832864</v>
      </c>
      <c r="Y86" s="36">
        <f t="shared" si="20"/>
        <v>65840.451848170138</v>
      </c>
      <c r="Z86" s="36">
        <f t="shared" si="20"/>
        <v>68144.867662856093</v>
      </c>
      <c r="AA86" s="36">
        <f t="shared" si="20"/>
        <v>70529.938031056052</v>
      </c>
      <c r="AB86" s="41">
        <f t="shared" si="21"/>
        <v>168741.23033740273</v>
      </c>
      <c r="AC86" s="41">
        <f t="shared" si="22"/>
        <v>134391.63793441217</v>
      </c>
      <c r="AD86" s="41" t="str">
        <f t="shared" si="23"/>
        <v>No</v>
      </c>
    </row>
    <row r="87" spans="3:30" x14ac:dyDescent="0.35">
      <c r="C87" s="26">
        <f t="shared" si="24"/>
        <v>82</v>
      </c>
      <c r="D87" s="35">
        <v>50000</v>
      </c>
      <c r="E87" s="36">
        <f>D87*(1+'Q.1.Input'!D86)</f>
        <v>53194</v>
      </c>
      <c r="F87" s="36">
        <f>E87*(1+'Q.1.Input'!E86)</f>
        <v>59624.622659999994</v>
      </c>
      <c r="G87" s="36">
        <f>F87*(1+'Q.1.Input'!F86)</f>
        <v>62090.697053217598</v>
      </c>
      <c r="H87" s="36">
        <f>G87*(1+'Q.1.Input'!G86)</f>
        <v>74203.350234359285</v>
      </c>
      <c r="I87" s="36">
        <f>H87*(1+'Q.1.Input'!H86)</f>
        <v>84160.697802307957</v>
      </c>
      <c r="J87" s="36">
        <f>I87*(1+'Q.1.Input'!I86)</f>
        <v>91592.929025229765</v>
      </c>
      <c r="K87" s="36">
        <f>J87*(1+'Q.1.Input'!J86)</f>
        <v>104255.65146296778</v>
      </c>
      <c r="L87" s="36">
        <f>K87*(1+'Q.1.Input'!K86)</f>
        <v>111604.63233459237</v>
      </c>
      <c r="M87" s="36">
        <f>L87*(1+'Q.1.Input'!L86)</f>
        <v>110762.01736046621</v>
      </c>
      <c r="N87" s="36">
        <f>M87*(1+'Q.1.Input'!M86)</f>
        <v>123675.76096452297</v>
      </c>
      <c r="O87" s="14"/>
      <c r="P87" s="26">
        <f t="shared" si="25"/>
        <v>82</v>
      </c>
      <c r="Q87" s="35">
        <v>50000</v>
      </c>
      <c r="R87" s="36">
        <f t="shared" si="20"/>
        <v>51749.999999999993</v>
      </c>
      <c r="S87" s="36">
        <f t="shared" si="20"/>
        <v>53561.249999999985</v>
      </c>
      <c r="T87" s="36">
        <f t="shared" si="20"/>
        <v>55435.893749999981</v>
      </c>
      <c r="U87" s="36">
        <f t="shared" si="20"/>
        <v>57376.150031249977</v>
      </c>
      <c r="V87" s="36">
        <f t="shared" si="20"/>
        <v>59384.315282343719</v>
      </c>
      <c r="W87" s="36">
        <f t="shared" si="20"/>
        <v>61462.766317225745</v>
      </c>
      <c r="X87" s="36">
        <f t="shared" si="20"/>
        <v>63613.96313832864</v>
      </c>
      <c r="Y87" s="36">
        <f t="shared" si="20"/>
        <v>65840.451848170138</v>
      </c>
      <c r="Z87" s="36">
        <f t="shared" si="20"/>
        <v>68144.867662856093</v>
      </c>
      <c r="AA87" s="36">
        <f t="shared" si="20"/>
        <v>70529.938031056052</v>
      </c>
      <c r="AB87" s="41">
        <f t="shared" si="21"/>
        <v>194205.69899557903</v>
      </c>
      <c r="AC87" s="41">
        <f t="shared" si="22"/>
        <v>134391.63793441217</v>
      </c>
      <c r="AD87" s="41" t="str">
        <f t="shared" si="23"/>
        <v>No</v>
      </c>
    </row>
    <row r="88" spans="3:30" x14ac:dyDescent="0.35">
      <c r="C88" s="26">
        <f t="shared" si="24"/>
        <v>83</v>
      </c>
      <c r="D88" s="35">
        <v>50000</v>
      </c>
      <c r="E88" s="36">
        <f>D88*(1+'Q.1.Input'!D87)</f>
        <v>52827</v>
      </c>
      <c r="F88" s="36">
        <f>E88*(1+'Q.1.Input'!E87)</f>
        <v>58829.732009999992</v>
      </c>
      <c r="G88" s="36">
        <f>F88*(1+'Q.1.Input'!F87)</f>
        <v>77099.305285705501</v>
      </c>
      <c r="H88" s="36">
        <f>G88*(1+'Q.1.Input'!G87)</f>
        <v>76487.907794789862</v>
      </c>
      <c r="I88" s="36">
        <f>H88*(1+'Q.1.Input'!H87)</f>
        <v>83167.596782508859</v>
      </c>
      <c r="J88" s="36">
        <f>I88*(1+'Q.1.Input'!I87)</f>
        <v>87392.510699060309</v>
      </c>
      <c r="K88" s="36">
        <f>J88*(1+'Q.1.Input'!J87)</f>
        <v>93385.01515769487</v>
      </c>
      <c r="L88" s="36">
        <f>K88*(1+'Q.1.Input'!K87)</f>
        <v>99223.446305353951</v>
      </c>
      <c r="M88" s="36">
        <f>L88*(1+'Q.1.Input'!L87)</f>
        <v>104534.87738607956</v>
      </c>
      <c r="N88" s="36">
        <f>M88*(1+'Q.1.Input'!M87)</f>
        <v>117684.31961247452</v>
      </c>
      <c r="O88" s="14"/>
      <c r="P88" s="26">
        <f t="shared" si="25"/>
        <v>83</v>
      </c>
      <c r="Q88" s="35">
        <v>50000</v>
      </c>
      <c r="R88" s="36">
        <f t="shared" si="20"/>
        <v>51749.999999999993</v>
      </c>
      <c r="S88" s="36">
        <f t="shared" si="20"/>
        <v>53561.249999999985</v>
      </c>
      <c r="T88" s="36">
        <f t="shared" si="20"/>
        <v>55435.893749999981</v>
      </c>
      <c r="U88" s="36">
        <f t="shared" si="20"/>
        <v>57376.150031249977</v>
      </c>
      <c r="V88" s="36">
        <f t="shared" si="20"/>
        <v>59384.315282343719</v>
      </c>
      <c r="W88" s="36">
        <f t="shared" si="20"/>
        <v>61462.766317225745</v>
      </c>
      <c r="X88" s="36">
        <f t="shared" si="20"/>
        <v>63613.96313832864</v>
      </c>
      <c r="Y88" s="36">
        <f t="shared" si="20"/>
        <v>65840.451848170138</v>
      </c>
      <c r="Z88" s="36">
        <f t="shared" si="20"/>
        <v>68144.867662856093</v>
      </c>
      <c r="AA88" s="36">
        <f t="shared" si="20"/>
        <v>70529.938031056052</v>
      </c>
      <c r="AB88" s="41">
        <f t="shared" si="21"/>
        <v>188214.25764353055</v>
      </c>
      <c r="AC88" s="41">
        <f t="shared" si="22"/>
        <v>134391.63793441217</v>
      </c>
      <c r="AD88" s="41" t="str">
        <f t="shared" si="23"/>
        <v>No</v>
      </c>
    </row>
    <row r="89" spans="3:30" x14ac:dyDescent="0.35">
      <c r="C89" s="26">
        <f t="shared" si="24"/>
        <v>84</v>
      </c>
      <c r="D89" s="35">
        <v>50000</v>
      </c>
      <c r="E89" s="36">
        <f>D89*(1+'Q.1.Input'!D88)</f>
        <v>56648.999999999993</v>
      </c>
      <c r="F89" s="36">
        <f>E89*(1+'Q.1.Input'!E88)</f>
        <v>63753.917579999994</v>
      </c>
      <c r="G89" s="36">
        <f>F89*(1+'Q.1.Input'!F88)</f>
        <v>65667.810185751587</v>
      </c>
      <c r="H89" s="36">
        <f>G89*(1+'Q.1.Input'!G88)</f>
        <v>69356.371083885257</v>
      </c>
      <c r="I89" s="36">
        <f>H89*(1+'Q.1.Input'!H88)</f>
        <v>73017.000349692724</v>
      </c>
      <c r="J89" s="36">
        <f>I89*(1+'Q.1.Input'!I88)</f>
        <v>76724.803627450121</v>
      </c>
      <c r="K89" s="36">
        <f>J89*(1+'Q.1.Input'!J88)</f>
        <v>79093.298315429507</v>
      </c>
      <c r="L89" s="36">
        <f>K89*(1+'Q.1.Input'!K88)</f>
        <v>93617.991618074986</v>
      </c>
      <c r="M89" s="36">
        <f>L89*(1+'Q.1.Input'!L88)</f>
        <v>98954.217140305249</v>
      </c>
      <c r="N89" s="36">
        <f>M89*(1+'Q.1.Input'!M88)</f>
        <v>104215.61286565528</v>
      </c>
      <c r="O89" s="14"/>
      <c r="P89" s="26">
        <f t="shared" si="25"/>
        <v>84</v>
      </c>
      <c r="Q89" s="35">
        <v>50000</v>
      </c>
      <c r="R89" s="36">
        <f t="shared" si="20"/>
        <v>51749.999999999993</v>
      </c>
      <c r="S89" s="36">
        <f t="shared" si="20"/>
        <v>53561.249999999985</v>
      </c>
      <c r="T89" s="36">
        <f t="shared" si="20"/>
        <v>55435.893749999981</v>
      </c>
      <c r="U89" s="36">
        <f t="shared" si="20"/>
        <v>57376.150031249977</v>
      </c>
      <c r="V89" s="36">
        <f t="shared" si="20"/>
        <v>59384.315282343719</v>
      </c>
      <c r="W89" s="36">
        <f t="shared" si="20"/>
        <v>61462.766317225745</v>
      </c>
      <c r="X89" s="36">
        <f t="shared" si="20"/>
        <v>63613.96313832864</v>
      </c>
      <c r="Y89" s="36">
        <f t="shared" si="20"/>
        <v>65840.451848170138</v>
      </c>
      <c r="Z89" s="36">
        <f t="shared" si="20"/>
        <v>68144.867662856093</v>
      </c>
      <c r="AA89" s="36">
        <f t="shared" si="20"/>
        <v>70529.938031056052</v>
      </c>
      <c r="AB89" s="41">
        <f t="shared" si="21"/>
        <v>174745.55089671133</v>
      </c>
      <c r="AC89" s="41">
        <f t="shared" si="22"/>
        <v>134391.63793441217</v>
      </c>
      <c r="AD89" s="41" t="str">
        <f t="shared" si="23"/>
        <v>No</v>
      </c>
    </row>
    <row r="90" spans="3:30" x14ac:dyDescent="0.35">
      <c r="C90" s="26">
        <f t="shared" si="24"/>
        <v>85</v>
      </c>
      <c r="D90" s="35">
        <v>50000</v>
      </c>
      <c r="E90" s="36">
        <f>D90*(1+'Q.1.Input'!D89)</f>
        <v>58512.5</v>
      </c>
      <c r="F90" s="36">
        <f>E90*(1+'Q.1.Input'!E89)</f>
        <v>62946.577249999995</v>
      </c>
      <c r="G90" s="36">
        <f>F90*(1+'Q.1.Input'!F89)</f>
        <v>71784.906161672494</v>
      </c>
      <c r="H90" s="36">
        <f>G90*(1+'Q.1.Input'!G89)</f>
        <v>73437.394701514204</v>
      </c>
      <c r="I90" s="36">
        <f>H90*(1+'Q.1.Input'!H89)</f>
        <v>81319.430274827711</v>
      </c>
      <c r="J90" s="36">
        <f>I90*(1+'Q.1.Input'!I89)</f>
        <v>91674.646526024269</v>
      </c>
      <c r="K90" s="36">
        <f>J90*(1+'Q.1.Input'!J89)</f>
        <v>104984.88845513773</v>
      </c>
      <c r="L90" s="36">
        <f>K90*(1+'Q.1.Input'!K89)</f>
        <v>103264.18613335802</v>
      </c>
      <c r="M90" s="36">
        <f>L90*(1+'Q.1.Input'!L89)</f>
        <v>123243.74086644013</v>
      </c>
      <c r="N90" s="36">
        <f>M90*(1+'Q.1.Input'!M89)</f>
        <v>140836.78487512446</v>
      </c>
      <c r="O90" s="14"/>
      <c r="P90" s="26">
        <f t="shared" si="25"/>
        <v>85</v>
      </c>
      <c r="Q90" s="35">
        <v>50000</v>
      </c>
      <c r="R90" s="36">
        <f t="shared" si="20"/>
        <v>51749.999999999993</v>
      </c>
      <c r="S90" s="36">
        <f t="shared" si="20"/>
        <v>53561.249999999985</v>
      </c>
      <c r="T90" s="36">
        <f t="shared" si="20"/>
        <v>55435.893749999981</v>
      </c>
      <c r="U90" s="36">
        <f t="shared" si="20"/>
        <v>57376.150031249977</v>
      </c>
      <c r="V90" s="36">
        <f t="shared" si="20"/>
        <v>59384.315282343719</v>
      </c>
      <c r="W90" s="36">
        <f t="shared" si="20"/>
        <v>61462.766317225745</v>
      </c>
      <c r="X90" s="36">
        <f t="shared" si="20"/>
        <v>63613.96313832864</v>
      </c>
      <c r="Y90" s="36">
        <f t="shared" si="20"/>
        <v>65840.451848170138</v>
      </c>
      <c r="Z90" s="36">
        <f t="shared" si="20"/>
        <v>68144.867662856093</v>
      </c>
      <c r="AA90" s="36">
        <f t="shared" si="20"/>
        <v>70529.938031056052</v>
      </c>
      <c r="AB90" s="41">
        <f t="shared" si="21"/>
        <v>211366.72290618051</v>
      </c>
      <c r="AC90" s="41">
        <f t="shared" si="22"/>
        <v>134391.63793441217</v>
      </c>
      <c r="AD90" s="41" t="str">
        <f t="shared" si="23"/>
        <v>No</v>
      </c>
    </row>
    <row r="91" spans="3:30" x14ac:dyDescent="0.35">
      <c r="C91" s="26">
        <f t="shared" si="24"/>
        <v>86</v>
      </c>
      <c r="D91" s="35">
        <v>50000</v>
      </c>
      <c r="E91" s="36">
        <f>D91*(1+'Q.1.Input'!D90)</f>
        <v>52285.000000000007</v>
      </c>
      <c r="F91" s="36">
        <f>E91*(1+'Q.1.Input'!E90)</f>
        <v>61726.625300000007</v>
      </c>
      <c r="G91" s="36">
        <f>F91*(1+'Q.1.Input'!F90)</f>
        <v>71207.834946080009</v>
      </c>
      <c r="H91" s="36">
        <f>G91*(1+'Q.1.Input'!G90)</f>
        <v>76327.67827870317</v>
      </c>
      <c r="I91" s="36">
        <f>H91*(1+'Q.1.Input'!H90)</f>
        <v>83452.103769237321</v>
      </c>
      <c r="J91" s="36">
        <f>I91*(1+'Q.1.Input'!I90)</f>
        <v>82357.212167784921</v>
      </c>
      <c r="K91" s="36">
        <f>J91*(1+'Q.1.Input'!J90)</f>
        <v>89772.655551372271</v>
      </c>
      <c r="L91" s="36">
        <f>K91*(1+'Q.1.Input'!K90)</f>
        <v>100717.73771619558</v>
      </c>
      <c r="M91" s="36">
        <f>L91*(1+'Q.1.Input'!L90)</f>
        <v>120362.73245773952</v>
      </c>
      <c r="N91" s="36">
        <f>M91*(1+'Q.1.Input'!M90)</f>
        <v>129457.34052224632</v>
      </c>
      <c r="O91" s="14"/>
      <c r="P91" s="26">
        <f t="shared" si="25"/>
        <v>86</v>
      </c>
      <c r="Q91" s="35">
        <v>50000</v>
      </c>
      <c r="R91" s="36">
        <f t="shared" si="20"/>
        <v>51749.999999999993</v>
      </c>
      <c r="S91" s="36">
        <f t="shared" si="20"/>
        <v>53561.249999999985</v>
      </c>
      <c r="T91" s="36">
        <f t="shared" si="20"/>
        <v>55435.893749999981</v>
      </c>
      <c r="U91" s="36">
        <f t="shared" si="20"/>
        <v>57376.150031249977</v>
      </c>
      <c r="V91" s="36">
        <f t="shared" si="20"/>
        <v>59384.315282343719</v>
      </c>
      <c r="W91" s="36">
        <f t="shared" si="20"/>
        <v>61462.766317225745</v>
      </c>
      <c r="X91" s="36">
        <f t="shared" si="20"/>
        <v>63613.96313832864</v>
      </c>
      <c r="Y91" s="36">
        <f t="shared" si="20"/>
        <v>65840.451848170138</v>
      </c>
      <c r="Z91" s="36">
        <f t="shared" si="20"/>
        <v>68144.867662856093</v>
      </c>
      <c r="AA91" s="36">
        <f t="shared" si="20"/>
        <v>70529.938031056052</v>
      </c>
      <c r="AB91" s="41">
        <f t="shared" si="21"/>
        <v>199987.27855330237</v>
      </c>
      <c r="AC91" s="41">
        <f t="shared" si="22"/>
        <v>134391.63793441217</v>
      </c>
      <c r="AD91" s="41" t="str">
        <f t="shared" si="23"/>
        <v>No</v>
      </c>
    </row>
    <row r="92" spans="3:30" x14ac:dyDescent="0.35">
      <c r="C92" s="26">
        <f t="shared" si="24"/>
        <v>87</v>
      </c>
      <c r="D92" s="35">
        <v>50000</v>
      </c>
      <c r="E92" s="36">
        <f>D92*(1+'Q.1.Input'!D91)</f>
        <v>56205.000000000007</v>
      </c>
      <c r="F92" s="36">
        <f>E92*(1+'Q.1.Input'!E91)</f>
        <v>62474.105700000007</v>
      </c>
      <c r="G92" s="36">
        <f>F92*(1+'Q.1.Input'!F91)</f>
        <v>61830.622411290009</v>
      </c>
      <c r="H92" s="36">
        <f>G92*(1+'Q.1.Input'!G91)</f>
        <v>63017.770361586787</v>
      </c>
      <c r="I92" s="36">
        <f>H92*(1+'Q.1.Input'!H91)</f>
        <v>62576.015791352067</v>
      </c>
      <c r="J92" s="36">
        <f>I92*(1+'Q.1.Input'!I91)</f>
        <v>62938.956682941913</v>
      </c>
      <c r="K92" s="36">
        <f>J92*(1+'Q.1.Input'!J91)</f>
        <v>66357.800809959313</v>
      </c>
      <c r="L92" s="36">
        <f>K92*(1+'Q.1.Input'!K91)</f>
        <v>71946.454794174089</v>
      </c>
      <c r="M92" s="36">
        <f>L92*(1+'Q.1.Input'!L91)</f>
        <v>81042.645073801526</v>
      </c>
      <c r="N92" s="36">
        <f>M92*(1+'Q.1.Input'!M91)</f>
        <v>86039.734569052132</v>
      </c>
      <c r="O92" s="14"/>
      <c r="P92" s="26">
        <f t="shared" si="25"/>
        <v>87</v>
      </c>
      <c r="Q92" s="35">
        <v>50000</v>
      </c>
      <c r="R92" s="36">
        <f t="shared" si="20"/>
        <v>51749.999999999993</v>
      </c>
      <c r="S92" s="36">
        <f t="shared" si="20"/>
        <v>53561.249999999985</v>
      </c>
      <c r="T92" s="36">
        <f t="shared" si="20"/>
        <v>55435.893749999981</v>
      </c>
      <c r="U92" s="36">
        <f t="shared" si="20"/>
        <v>57376.150031249977</v>
      </c>
      <c r="V92" s="36">
        <f t="shared" si="20"/>
        <v>59384.315282343719</v>
      </c>
      <c r="W92" s="36">
        <f t="shared" si="20"/>
        <v>61462.766317225745</v>
      </c>
      <c r="X92" s="36">
        <f t="shared" si="20"/>
        <v>63613.96313832864</v>
      </c>
      <c r="Y92" s="36">
        <f t="shared" si="20"/>
        <v>65840.451848170138</v>
      </c>
      <c r="Z92" s="36">
        <f t="shared" si="20"/>
        <v>68144.867662856093</v>
      </c>
      <c r="AA92" s="36">
        <f t="shared" si="20"/>
        <v>70529.938031056052</v>
      </c>
      <c r="AB92" s="41">
        <f t="shared" si="21"/>
        <v>156569.6726001082</v>
      </c>
      <c r="AC92" s="41">
        <f t="shared" si="22"/>
        <v>134391.63793441217</v>
      </c>
      <c r="AD92" s="41" t="str">
        <f t="shared" si="23"/>
        <v>No</v>
      </c>
    </row>
    <row r="93" spans="3:30" x14ac:dyDescent="0.35">
      <c r="C93" s="26">
        <f t="shared" si="24"/>
        <v>88</v>
      </c>
      <c r="D93" s="35">
        <v>50000</v>
      </c>
      <c r="E93" s="36">
        <f>D93*(1+'Q.1.Input'!D92)</f>
        <v>52758.000000000007</v>
      </c>
      <c r="F93" s="36">
        <f>E93*(1+'Q.1.Input'!E92)</f>
        <v>56990.774340000011</v>
      </c>
      <c r="G93" s="36">
        <f>F93*(1+'Q.1.Input'!F92)</f>
        <v>61999.693496742613</v>
      </c>
      <c r="H93" s="36">
        <f>G93*(1+'Q.1.Input'!G92)</f>
        <v>65293.737212224543</v>
      </c>
      <c r="I93" s="36">
        <f>H93*(1+'Q.1.Input'!H92)</f>
        <v>78912.704919950338</v>
      </c>
      <c r="J93" s="36">
        <f>I93*(1+'Q.1.Input'!I92)</f>
        <v>77232.653432204592</v>
      </c>
      <c r="K93" s="36">
        <f>J93*(1+'Q.1.Input'!J92)</f>
        <v>83321.675828799605</v>
      </c>
      <c r="L93" s="36">
        <f>K93*(1+'Q.1.Input'!K92)</f>
        <v>98009.620843900397</v>
      </c>
      <c r="M93" s="36">
        <f>L93*(1+'Q.1.Input'!L92)</f>
        <v>93690.336853309695</v>
      </c>
      <c r="N93" s="36">
        <f>M93*(1+'Q.1.Input'!M92)</f>
        <v>107321.34396209773</v>
      </c>
      <c r="O93" s="14"/>
      <c r="P93" s="26">
        <f t="shared" si="25"/>
        <v>88</v>
      </c>
      <c r="Q93" s="35">
        <v>50000</v>
      </c>
      <c r="R93" s="36">
        <f t="shared" si="20"/>
        <v>51749.999999999993</v>
      </c>
      <c r="S93" s="36">
        <f t="shared" si="20"/>
        <v>53561.249999999985</v>
      </c>
      <c r="T93" s="36">
        <f t="shared" si="20"/>
        <v>55435.893749999981</v>
      </c>
      <c r="U93" s="36">
        <f t="shared" si="20"/>
        <v>57376.150031249977</v>
      </c>
      <c r="V93" s="36">
        <f t="shared" si="20"/>
        <v>59384.315282343719</v>
      </c>
      <c r="W93" s="36">
        <f t="shared" si="20"/>
        <v>61462.766317225745</v>
      </c>
      <c r="X93" s="36">
        <f t="shared" si="20"/>
        <v>63613.96313832864</v>
      </c>
      <c r="Y93" s="36">
        <f t="shared" si="20"/>
        <v>65840.451848170138</v>
      </c>
      <c r="Z93" s="36">
        <f t="shared" si="20"/>
        <v>68144.867662856093</v>
      </c>
      <c r="AA93" s="36">
        <f t="shared" si="20"/>
        <v>70529.938031056052</v>
      </c>
      <c r="AB93" s="41">
        <f t="shared" si="21"/>
        <v>177851.2819931538</v>
      </c>
      <c r="AC93" s="41">
        <f t="shared" si="22"/>
        <v>134391.63793441217</v>
      </c>
      <c r="AD93" s="41" t="str">
        <f t="shared" si="23"/>
        <v>No</v>
      </c>
    </row>
    <row r="94" spans="3:30" x14ac:dyDescent="0.35">
      <c r="C94" s="26">
        <f t="shared" si="24"/>
        <v>89</v>
      </c>
      <c r="D94" s="35">
        <v>50000</v>
      </c>
      <c r="E94" s="36">
        <f>D94*(1+'Q.1.Input'!D93)</f>
        <v>56025</v>
      </c>
      <c r="F94" s="36">
        <f>E94*(1+'Q.1.Input'!E93)</f>
        <v>53478.66375</v>
      </c>
      <c r="G94" s="36">
        <f>F94*(1+'Q.1.Input'!F93)</f>
        <v>60398.268052612497</v>
      </c>
      <c r="H94" s="36">
        <f>G94*(1+'Q.1.Input'!G93)</f>
        <v>67301.790091026109</v>
      </c>
      <c r="I94" s="36">
        <f>H94*(1+'Q.1.Input'!H93)</f>
        <v>75023.324468169536</v>
      </c>
      <c r="J94" s="36">
        <f>I94*(1+'Q.1.Input'!I93)</f>
        <v>85184.483534138417</v>
      </c>
      <c r="K94" s="36">
        <f>J94*(1+'Q.1.Input'!J93)</f>
        <v>96541.278878909739</v>
      </c>
      <c r="L94" s="36">
        <f>K94*(1+'Q.1.Input'!K93)</f>
        <v>106461.8606965065</v>
      </c>
      <c r="M94" s="36">
        <f>L94*(1+'Q.1.Input'!L93)</f>
        <v>115009.683491829</v>
      </c>
      <c r="N94" s="36">
        <f>M94*(1+'Q.1.Input'!M93)</f>
        <v>140754.60114147494</v>
      </c>
      <c r="O94" s="14"/>
      <c r="P94" s="26">
        <f t="shared" si="25"/>
        <v>89</v>
      </c>
      <c r="Q94" s="35">
        <v>50000</v>
      </c>
      <c r="R94" s="36">
        <f t="shared" si="20"/>
        <v>51749.999999999993</v>
      </c>
      <c r="S94" s="36">
        <f t="shared" si="20"/>
        <v>53561.249999999985</v>
      </c>
      <c r="T94" s="36">
        <f t="shared" si="20"/>
        <v>55435.893749999981</v>
      </c>
      <c r="U94" s="36">
        <f t="shared" si="20"/>
        <v>57376.150031249977</v>
      </c>
      <c r="V94" s="36">
        <f t="shared" si="20"/>
        <v>59384.315282343719</v>
      </c>
      <c r="W94" s="36">
        <f t="shared" si="20"/>
        <v>61462.766317225745</v>
      </c>
      <c r="X94" s="36">
        <f t="shared" si="20"/>
        <v>63613.96313832864</v>
      </c>
      <c r="Y94" s="36">
        <f t="shared" si="20"/>
        <v>65840.451848170138</v>
      </c>
      <c r="Z94" s="36">
        <f t="shared" si="20"/>
        <v>68144.867662856093</v>
      </c>
      <c r="AA94" s="36">
        <f t="shared" si="20"/>
        <v>70529.938031056052</v>
      </c>
      <c r="AB94" s="41">
        <f t="shared" si="21"/>
        <v>211284.53917253099</v>
      </c>
      <c r="AC94" s="41">
        <f t="shared" si="22"/>
        <v>134391.63793441217</v>
      </c>
      <c r="AD94" s="41" t="str">
        <f t="shared" si="23"/>
        <v>No</v>
      </c>
    </row>
    <row r="95" spans="3:30" x14ac:dyDescent="0.35">
      <c r="C95" s="26">
        <f t="shared" si="24"/>
        <v>90</v>
      </c>
      <c r="D95" s="35">
        <v>50000</v>
      </c>
      <c r="E95" s="36">
        <f>D95*(1+'Q.1.Input'!D94)</f>
        <v>52765.5</v>
      </c>
      <c r="F95" s="36">
        <f>E95*(1+'Q.1.Input'!E94)</f>
        <v>50533.519350000002</v>
      </c>
      <c r="G95" s="36">
        <f>F95*(1+'Q.1.Input'!F94)</f>
        <v>55861.773630264004</v>
      </c>
      <c r="H95" s="36">
        <f>G95*(1+'Q.1.Input'!G94)</f>
        <v>64077.92329580323</v>
      </c>
      <c r="I95" s="36">
        <f>H95*(1+'Q.1.Input'!H94)</f>
        <v>62984.753924376826</v>
      </c>
      <c r="J95" s="36">
        <f>I95*(1+'Q.1.Input'!I94)</f>
        <v>68475.134923964753</v>
      </c>
      <c r="K95" s="36">
        <f>J95*(1+'Q.1.Input'!J94)</f>
        <v>65256.803582538407</v>
      </c>
      <c r="L95" s="36">
        <f>K95*(1+'Q.1.Input'!K94)</f>
        <v>66548.23572543684</v>
      </c>
      <c r="M95" s="36">
        <f>L95*(1+'Q.1.Input'!L94)</f>
        <v>63958.843873360092</v>
      </c>
      <c r="N95" s="36">
        <f>M95*(1+'Q.1.Input'!M94)</f>
        <v>69602.572256745392</v>
      </c>
      <c r="O95" s="14"/>
      <c r="P95" s="26">
        <f t="shared" si="25"/>
        <v>90</v>
      </c>
      <c r="Q95" s="35">
        <v>50000</v>
      </c>
      <c r="R95" s="36">
        <f t="shared" si="20"/>
        <v>51749.999999999993</v>
      </c>
      <c r="S95" s="36">
        <f t="shared" si="20"/>
        <v>53561.249999999985</v>
      </c>
      <c r="T95" s="36">
        <f t="shared" si="20"/>
        <v>55435.893749999981</v>
      </c>
      <c r="U95" s="36">
        <f t="shared" si="20"/>
        <v>57376.150031249977</v>
      </c>
      <c r="V95" s="36">
        <f t="shared" si="20"/>
        <v>59384.315282343719</v>
      </c>
      <c r="W95" s="36">
        <f t="shared" ref="S95:AA105" si="26">V95*1.035</f>
        <v>61462.766317225745</v>
      </c>
      <c r="X95" s="36">
        <f t="shared" si="26"/>
        <v>63613.96313832864</v>
      </c>
      <c r="Y95" s="36">
        <f t="shared" si="26"/>
        <v>65840.451848170138</v>
      </c>
      <c r="Z95" s="36">
        <f t="shared" si="26"/>
        <v>68144.867662856093</v>
      </c>
      <c r="AA95" s="36">
        <f t="shared" si="26"/>
        <v>70529.938031056052</v>
      </c>
      <c r="AB95" s="41">
        <f t="shared" si="21"/>
        <v>140132.51028780144</v>
      </c>
      <c r="AC95" s="41">
        <f t="shared" si="22"/>
        <v>134391.63793441217</v>
      </c>
      <c r="AD95" s="41" t="str">
        <f t="shared" si="23"/>
        <v>No</v>
      </c>
    </row>
    <row r="96" spans="3:30" x14ac:dyDescent="0.35">
      <c r="C96" s="26">
        <f t="shared" si="24"/>
        <v>91</v>
      </c>
      <c r="D96" s="35">
        <v>50000</v>
      </c>
      <c r="E96" s="36">
        <f>D96*(1+'Q.1.Input'!D95)</f>
        <v>53150.5</v>
      </c>
      <c r="F96" s="36">
        <f>E96*(1+'Q.1.Input'!E95)</f>
        <v>51695.239310000004</v>
      </c>
      <c r="G96" s="36">
        <f>F96*(1+'Q.1.Input'!F95)</f>
        <v>58795.58042922851</v>
      </c>
      <c r="H96" s="36">
        <f>G96*(1+'Q.1.Input'!G95)</f>
        <v>59485.840543467661</v>
      </c>
      <c r="I96" s="36">
        <f>H96*(1+'Q.1.Input'!H95)</f>
        <v>57801.201539276655</v>
      </c>
      <c r="J96" s="36">
        <f>I96*(1+'Q.1.Input'!I95)</f>
        <v>65396.279421537605</v>
      </c>
      <c r="K96" s="36">
        <f>J96*(1+'Q.1.Input'!J95)</f>
        <v>63816.305310713258</v>
      </c>
      <c r="L96" s="36">
        <f>K96*(1+'Q.1.Input'!K95)</f>
        <v>66422.563219602787</v>
      </c>
      <c r="M96" s="36">
        <f>L96*(1+'Q.1.Input'!L95)</f>
        <v>68283.72344101606</v>
      </c>
      <c r="N96" s="36">
        <f>M96*(1+'Q.1.Input'!M95)</f>
        <v>71437.065789522196</v>
      </c>
      <c r="O96" s="14"/>
      <c r="P96" s="26">
        <f t="shared" si="25"/>
        <v>91</v>
      </c>
      <c r="Q96" s="35">
        <v>50000</v>
      </c>
      <c r="R96" s="36">
        <f t="shared" si="20"/>
        <v>51749.999999999993</v>
      </c>
      <c r="S96" s="36">
        <f t="shared" si="26"/>
        <v>53561.249999999985</v>
      </c>
      <c r="T96" s="36">
        <f t="shared" si="26"/>
        <v>55435.893749999981</v>
      </c>
      <c r="U96" s="36">
        <f t="shared" si="26"/>
        <v>57376.150031249977</v>
      </c>
      <c r="V96" s="36">
        <f t="shared" si="26"/>
        <v>59384.315282343719</v>
      </c>
      <c r="W96" s="36">
        <f t="shared" si="26"/>
        <v>61462.766317225745</v>
      </c>
      <c r="X96" s="36">
        <f t="shared" si="26"/>
        <v>63613.96313832864</v>
      </c>
      <c r="Y96" s="36">
        <f t="shared" si="26"/>
        <v>65840.451848170138</v>
      </c>
      <c r="Z96" s="36">
        <f t="shared" si="26"/>
        <v>68144.867662856093</v>
      </c>
      <c r="AA96" s="36">
        <f t="shared" si="26"/>
        <v>70529.938031056052</v>
      </c>
      <c r="AB96" s="41">
        <f t="shared" si="21"/>
        <v>141967.00382057825</v>
      </c>
      <c r="AC96" s="41">
        <f t="shared" si="22"/>
        <v>134391.63793441217</v>
      </c>
      <c r="AD96" s="41" t="str">
        <f t="shared" si="23"/>
        <v>No</v>
      </c>
    </row>
    <row r="97" spans="3:30" x14ac:dyDescent="0.35">
      <c r="C97" s="26">
        <f t="shared" si="24"/>
        <v>92</v>
      </c>
      <c r="D97" s="35">
        <v>50000</v>
      </c>
      <c r="E97" s="36">
        <f>D97*(1+'Q.1.Input'!D96)</f>
        <v>51501</v>
      </c>
      <c r="F97" s="36">
        <f>E97*(1+'Q.1.Input'!E96)</f>
        <v>51524.690459999998</v>
      </c>
      <c r="G97" s="36">
        <f>F97*(1+'Q.1.Input'!F96)</f>
        <v>56911.081600688405</v>
      </c>
      <c r="H97" s="36">
        <f>G97*(1+'Q.1.Input'!G96)</f>
        <v>54156.585251215089</v>
      </c>
      <c r="I97" s="36">
        <f>H97*(1+'Q.1.Input'!H96)</f>
        <v>55397.312619320423</v>
      </c>
      <c r="J97" s="36">
        <f>I97*(1+'Q.1.Input'!I96)</f>
        <v>59763.728799975252</v>
      </c>
      <c r="K97" s="36">
        <f>J97*(1+'Q.1.Input'!J96)</f>
        <v>63909.538666829532</v>
      </c>
      <c r="L97" s="36">
        <f>K97*(1+'Q.1.Input'!K96)</f>
        <v>75793.517381926489</v>
      </c>
      <c r="M97" s="36">
        <f>L97*(1+'Q.1.Input'!L96)</f>
        <v>89612.949406173138</v>
      </c>
      <c r="N97" s="36">
        <f>M97*(1+'Q.1.Input'!M96)</f>
        <v>96316.894151248955</v>
      </c>
      <c r="O97" s="14"/>
      <c r="P97" s="26">
        <f t="shared" si="25"/>
        <v>92</v>
      </c>
      <c r="Q97" s="35">
        <v>50000</v>
      </c>
      <c r="R97" s="36">
        <f t="shared" si="20"/>
        <v>51749.999999999993</v>
      </c>
      <c r="S97" s="36">
        <f t="shared" si="26"/>
        <v>53561.249999999985</v>
      </c>
      <c r="T97" s="36">
        <f t="shared" si="26"/>
        <v>55435.893749999981</v>
      </c>
      <c r="U97" s="36">
        <f t="shared" si="26"/>
        <v>57376.150031249977</v>
      </c>
      <c r="V97" s="36">
        <f t="shared" si="26"/>
        <v>59384.315282343719</v>
      </c>
      <c r="W97" s="36">
        <f t="shared" si="26"/>
        <v>61462.766317225745</v>
      </c>
      <c r="X97" s="36">
        <f t="shared" si="26"/>
        <v>63613.96313832864</v>
      </c>
      <c r="Y97" s="36">
        <f t="shared" si="26"/>
        <v>65840.451848170138</v>
      </c>
      <c r="Z97" s="36">
        <f t="shared" si="26"/>
        <v>68144.867662856093</v>
      </c>
      <c r="AA97" s="36">
        <f t="shared" si="26"/>
        <v>70529.938031056052</v>
      </c>
      <c r="AB97" s="41">
        <f t="shared" si="21"/>
        <v>166846.83218230499</v>
      </c>
      <c r="AC97" s="41">
        <f t="shared" si="22"/>
        <v>134391.63793441217</v>
      </c>
      <c r="AD97" s="41" t="str">
        <f t="shared" si="23"/>
        <v>No</v>
      </c>
    </row>
    <row r="98" spans="3:30" x14ac:dyDescent="0.35">
      <c r="C98" s="26">
        <f t="shared" si="24"/>
        <v>93</v>
      </c>
      <c r="D98" s="35">
        <v>50000</v>
      </c>
      <c r="E98" s="36">
        <f>D98*(1+'Q.1.Input'!D97)</f>
        <v>48899</v>
      </c>
      <c r="F98" s="36">
        <f>E98*(1+'Q.1.Input'!E97)</f>
        <v>55827.988299999997</v>
      </c>
      <c r="G98" s="36">
        <f>F98*(1+'Q.1.Input'!F97)</f>
        <v>55313.254247874</v>
      </c>
      <c r="H98" s="36">
        <f>G98*(1+'Q.1.Input'!G97)</f>
        <v>55400.649189585638</v>
      </c>
      <c r="I98" s="36">
        <f>H98*(1+'Q.1.Input'!H97)</f>
        <v>59800.014741730629</v>
      </c>
      <c r="J98" s="36">
        <f>I98*(1+'Q.1.Input'!I97)</f>
        <v>63987.809774094028</v>
      </c>
      <c r="K98" s="36">
        <f>J98*(1+'Q.1.Input'!J97)</f>
        <v>74488.209358022854</v>
      </c>
      <c r="L98" s="36">
        <f>K98*(1+'Q.1.Input'!K97)</f>
        <v>72007.75198640069</v>
      </c>
      <c r="M98" s="36">
        <f>L98*(1+'Q.1.Input'!L97)</f>
        <v>71142.938885044015</v>
      </c>
      <c r="N98" s="36">
        <f>M98*(1+'Q.1.Input'!M97)</f>
        <v>77840.335151682055</v>
      </c>
      <c r="O98" s="14"/>
      <c r="P98" s="26">
        <f t="shared" si="25"/>
        <v>93</v>
      </c>
      <c r="Q98" s="35">
        <v>50000</v>
      </c>
      <c r="R98" s="36">
        <f t="shared" si="20"/>
        <v>51749.999999999993</v>
      </c>
      <c r="S98" s="36">
        <f t="shared" si="26"/>
        <v>53561.249999999985</v>
      </c>
      <c r="T98" s="36">
        <f t="shared" si="26"/>
        <v>55435.893749999981</v>
      </c>
      <c r="U98" s="36">
        <f t="shared" si="26"/>
        <v>57376.150031249977</v>
      </c>
      <c r="V98" s="36">
        <f t="shared" si="26"/>
        <v>59384.315282343719</v>
      </c>
      <c r="W98" s="36">
        <f t="shared" si="26"/>
        <v>61462.766317225745</v>
      </c>
      <c r="X98" s="36">
        <f t="shared" si="26"/>
        <v>63613.96313832864</v>
      </c>
      <c r="Y98" s="36">
        <f t="shared" si="26"/>
        <v>65840.451848170138</v>
      </c>
      <c r="Z98" s="36">
        <f t="shared" si="26"/>
        <v>68144.867662856093</v>
      </c>
      <c r="AA98" s="36">
        <f t="shared" si="26"/>
        <v>70529.938031056052</v>
      </c>
      <c r="AB98" s="41">
        <f t="shared" si="21"/>
        <v>148370.27318273811</v>
      </c>
      <c r="AC98" s="41">
        <f t="shared" si="22"/>
        <v>134391.63793441217</v>
      </c>
      <c r="AD98" s="41" t="str">
        <f t="shared" si="23"/>
        <v>No</v>
      </c>
    </row>
    <row r="99" spans="3:30" x14ac:dyDescent="0.35">
      <c r="C99" s="26">
        <f t="shared" si="24"/>
        <v>94</v>
      </c>
      <c r="D99" s="35">
        <v>50000</v>
      </c>
      <c r="E99" s="36">
        <f>D99*(1+'Q.1.Input'!D98)</f>
        <v>54354.499999999993</v>
      </c>
      <c r="F99" s="36">
        <f>E99*(1+'Q.1.Input'!E98)</f>
        <v>57466.295124999997</v>
      </c>
      <c r="G99" s="36">
        <f>F99*(1+'Q.1.Input'!F98)</f>
        <v>61568.813933973754</v>
      </c>
      <c r="H99" s="36">
        <f>G99*(1+'Q.1.Input'!G98)</f>
        <v>61143.989117829333</v>
      </c>
      <c r="I99" s="36">
        <f>H99*(1+'Q.1.Input'!H98)</f>
        <v>60118.60442032334</v>
      </c>
      <c r="J99" s="36">
        <f>I99*(1+'Q.1.Input'!I98)</f>
        <v>65483.588678792992</v>
      </c>
      <c r="K99" s="36">
        <f>J99*(1+'Q.1.Input'!J98)</f>
        <v>70093.633321780013</v>
      </c>
      <c r="L99" s="36">
        <f>K99*(1+'Q.1.Input'!K98)</f>
        <v>78371.691417082242</v>
      </c>
      <c r="M99" s="36">
        <f>L99*(1+'Q.1.Input'!L98)</f>
        <v>75727.430548669887</v>
      </c>
      <c r="N99" s="36">
        <f>M99*(1+'Q.1.Input'!M98)</f>
        <v>85692.403134569366</v>
      </c>
      <c r="O99" s="14"/>
      <c r="P99" s="26">
        <f t="shared" si="25"/>
        <v>94</v>
      </c>
      <c r="Q99" s="35">
        <v>50000</v>
      </c>
      <c r="R99" s="36">
        <f t="shared" si="20"/>
        <v>51749.999999999993</v>
      </c>
      <c r="S99" s="36">
        <f t="shared" si="26"/>
        <v>53561.249999999985</v>
      </c>
      <c r="T99" s="36">
        <f t="shared" si="26"/>
        <v>55435.893749999981</v>
      </c>
      <c r="U99" s="36">
        <f t="shared" si="26"/>
        <v>57376.150031249977</v>
      </c>
      <c r="V99" s="36">
        <f t="shared" si="26"/>
        <v>59384.315282343719</v>
      </c>
      <c r="W99" s="36">
        <f t="shared" si="26"/>
        <v>61462.766317225745</v>
      </c>
      <c r="X99" s="36">
        <f t="shared" si="26"/>
        <v>63613.96313832864</v>
      </c>
      <c r="Y99" s="36">
        <f t="shared" si="26"/>
        <v>65840.451848170138</v>
      </c>
      <c r="Z99" s="36">
        <f t="shared" si="26"/>
        <v>68144.867662856093</v>
      </c>
      <c r="AA99" s="36">
        <f t="shared" si="26"/>
        <v>70529.938031056052</v>
      </c>
      <c r="AB99" s="41">
        <f t="shared" si="21"/>
        <v>156222.34116562543</v>
      </c>
      <c r="AC99" s="41">
        <f t="shared" si="22"/>
        <v>134391.63793441217</v>
      </c>
      <c r="AD99" s="41" t="str">
        <f t="shared" si="23"/>
        <v>No</v>
      </c>
    </row>
    <row r="100" spans="3:30" x14ac:dyDescent="0.35">
      <c r="C100" s="26">
        <f t="shared" si="24"/>
        <v>95</v>
      </c>
      <c r="D100" s="35">
        <v>50000</v>
      </c>
      <c r="E100" s="36">
        <f>D100*(1+'Q.1.Input'!D99)</f>
        <v>54138.5</v>
      </c>
      <c r="F100" s="36">
        <f>E100*(1+'Q.1.Input'!E99)</f>
        <v>55348.495475000003</v>
      </c>
      <c r="G100" s="36">
        <f>F100*(1+'Q.1.Input'!F99)</f>
        <v>57403.585111986758</v>
      </c>
      <c r="H100" s="36">
        <f>G100*(1+'Q.1.Input'!G99)</f>
        <v>63928.076595815182</v>
      </c>
      <c r="I100" s="36">
        <f>H100*(1+'Q.1.Input'!H99)</f>
        <v>68748.253571139649</v>
      </c>
      <c r="J100" s="36">
        <f>I100*(1+'Q.1.Input'!I99)</f>
        <v>65638.770062117008</v>
      </c>
      <c r="K100" s="36">
        <f>J100*(1+'Q.1.Input'!J99)</f>
        <v>63189.787551099427</v>
      </c>
      <c r="L100" s="36">
        <f>K100*(1+'Q.1.Input'!K99)</f>
        <v>72357.993826888443</v>
      </c>
      <c r="M100" s="36">
        <f>L100*(1+'Q.1.Input'!L99)</f>
        <v>77244.329150018224</v>
      </c>
      <c r="N100" s="36">
        <f>M100*(1+'Q.1.Input'!M99)</f>
        <v>92158.664222303734</v>
      </c>
      <c r="O100" s="14"/>
      <c r="P100" s="26">
        <f t="shared" si="25"/>
        <v>95</v>
      </c>
      <c r="Q100" s="35">
        <v>50000</v>
      </c>
      <c r="R100" s="36">
        <f t="shared" si="20"/>
        <v>51749.999999999993</v>
      </c>
      <c r="S100" s="36">
        <f t="shared" si="26"/>
        <v>53561.249999999985</v>
      </c>
      <c r="T100" s="36">
        <f t="shared" si="26"/>
        <v>55435.893749999981</v>
      </c>
      <c r="U100" s="36">
        <f t="shared" si="26"/>
        <v>57376.150031249977</v>
      </c>
      <c r="V100" s="36">
        <f t="shared" si="26"/>
        <v>59384.315282343719</v>
      </c>
      <c r="W100" s="36">
        <f t="shared" si="26"/>
        <v>61462.766317225745</v>
      </c>
      <c r="X100" s="36">
        <f t="shared" si="26"/>
        <v>63613.96313832864</v>
      </c>
      <c r="Y100" s="36">
        <f t="shared" si="26"/>
        <v>65840.451848170138</v>
      </c>
      <c r="Z100" s="36">
        <f t="shared" si="26"/>
        <v>68144.867662856093</v>
      </c>
      <c r="AA100" s="36">
        <f t="shared" si="26"/>
        <v>70529.938031056052</v>
      </c>
      <c r="AB100" s="41">
        <f t="shared" si="21"/>
        <v>162688.6022533598</v>
      </c>
      <c r="AC100" s="41">
        <f t="shared" si="22"/>
        <v>134391.63793441217</v>
      </c>
      <c r="AD100" s="41" t="str">
        <f t="shared" si="23"/>
        <v>No</v>
      </c>
    </row>
    <row r="101" spans="3:30" x14ac:dyDescent="0.35">
      <c r="C101" s="26">
        <f t="shared" si="24"/>
        <v>96</v>
      </c>
      <c r="D101" s="35">
        <v>50000</v>
      </c>
      <c r="E101" s="36">
        <f>D101*(1+'Q.1.Input'!D100)</f>
        <v>48779</v>
      </c>
      <c r="F101" s="36">
        <f>E101*(1+'Q.1.Input'!E100)</f>
        <v>52997.895709999997</v>
      </c>
      <c r="G101" s="36">
        <f>F101*(1+'Q.1.Input'!F100)</f>
        <v>51001.464978604301</v>
      </c>
      <c r="H101" s="36">
        <f>G101*(1+'Q.1.Input'!G100)</f>
        <v>49334.737103103507</v>
      </c>
      <c r="I101" s="36">
        <f>H101*(1+'Q.1.Input'!H100)</f>
        <v>58073.892433547269</v>
      </c>
      <c r="J101" s="36">
        <f>I101*(1+'Q.1.Input'!I100)</f>
        <v>61898.058250296352</v>
      </c>
      <c r="K101" s="36">
        <f>J101*(1+'Q.1.Input'!J100)</f>
        <v>61522.33703671705</v>
      </c>
      <c r="L101" s="36">
        <f>K101*(1+'Q.1.Input'!K100)</f>
        <v>67365.113385094068</v>
      </c>
      <c r="M101" s="36">
        <f>L101*(1+'Q.1.Input'!L100)</f>
        <v>65777.991313741251</v>
      </c>
      <c r="N101" s="36">
        <f>M101*(1+'Q.1.Input'!M100)</f>
        <v>79286.159609931157</v>
      </c>
      <c r="O101" s="14"/>
      <c r="P101" s="26">
        <f t="shared" si="25"/>
        <v>96</v>
      </c>
      <c r="Q101" s="35">
        <v>50000</v>
      </c>
      <c r="R101" s="36">
        <f t="shared" si="20"/>
        <v>51749.999999999993</v>
      </c>
      <c r="S101" s="36">
        <f t="shared" si="26"/>
        <v>53561.249999999985</v>
      </c>
      <c r="T101" s="36">
        <f t="shared" si="26"/>
        <v>55435.893749999981</v>
      </c>
      <c r="U101" s="36">
        <f t="shared" si="26"/>
        <v>57376.150031249977</v>
      </c>
      <c r="V101" s="36">
        <f t="shared" si="26"/>
        <v>59384.315282343719</v>
      </c>
      <c r="W101" s="36">
        <f t="shared" si="26"/>
        <v>61462.766317225745</v>
      </c>
      <c r="X101" s="36">
        <f t="shared" si="26"/>
        <v>63613.96313832864</v>
      </c>
      <c r="Y101" s="36">
        <f t="shared" si="26"/>
        <v>65840.451848170138</v>
      </c>
      <c r="Z101" s="36">
        <f t="shared" si="26"/>
        <v>68144.867662856093</v>
      </c>
      <c r="AA101" s="36">
        <f t="shared" si="26"/>
        <v>70529.938031056052</v>
      </c>
      <c r="AB101" s="41">
        <f t="shared" si="21"/>
        <v>149816.09764098719</v>
      </c>
      <c r="AC101" s="41">
        <f t="shared" si="22"/>
        <v>134391.63793441217</v>
      </c>
      <c r="AD101" s="41" t="str">
        <f t="shared" si="23"/>
        <v>No</v>
      </c>
    </row>
    <row r="102" spans="3:30" x14ac:dyDescent="0.35">
      <c r="C102" s="26">
        <f t="shared" si="24"/>
        <v>97</v>
      </c>
      <c r="D102" s="35">
        <v>50000</v>
      </c>
      <c r="E102" s="36">
        <f>D102*(1+'Q.1.Input'!D101)</f>
        <v>55353.5</v>
      </c>
      <c r="F102" s="36">
        <f>E102*(1+'Q.1.Input'!E101)</f>
        <v>60470.377540000001</v>
      </c>
      <c r="G102" s="36">
        <f>F102*(1+'Q.1.Input'!F101)</f>
        <v>66856.049408223989</v>
      </c>
      <c r="H102" s="36">
        <f>G102*(1+'Q.1.Input'!G101)</f>
        <v>64379.701338143372</v>
      </c>
      <c r="I102" s="36">
        <f>H102*(1+'Q.1.Input'!H101)</f>
        <v>73631.708217447958</v>
      </c>
      <c r="J102" s="36">
        <f>I102*(1+'Q.1.Input'!I101)</f>
        <v>78207.918883162347</v>
      </c>
      <c r="K102" s="36">
        <f>J102*(1+'Q.1.Input'!J101)</f>
        <v>86788.109663834082</v>
      </c>
      <c r="L102" s="36">
        <f>K102*(1+'Q.1.Input'!K101)</f>
        <v>85411.650244565681</v>
      </c>
      <c r="M102" s="36">
        <f>L102*(1+'Q.1.Input'!L101)</f>
        <v>91631.326615374957</v>
      </c>
      <c r="N102" s="36">
        <f>M102*(1+'Q.1.Input'!M101)</f>
        <v>88328.017290890682</v>
      </c>
      <c r="O102" s="14"/>
      <c r="P102" s="26">
        <f t="shared" si="25"/>
        <v>97</v>
      </c>
      <c r="Q102" s="35">
        <v>50000</v>
      </c>
      <c r="R102" s="36">
        <f t="shared" si="20"/>
        <v>51749.999999999993</v>
      </c>
      <c r="S102" s="36">
        <f t="shared" si="26"/>
        <v>53561.249999999985</v>
      </c>
      <c r="T102" s="36">
        <f t="shared" si="26"/>
        <v>55435.893749999981</v>
      </c>
      <c r="U102" s="36">
        <f t="shared" si="26"/>
        <v>57376.150031249977</v>
      </c>
      <c r="V102" s="36">
        <f t="shared" si="26"/>
        <v>59384.315282343719</v>
      </c>
      <c r="W102" s="36">
        <f t="shared" si="26"/>
        <v>61462.766317225745</v>
      </c>
      <c r="X102" s="36">
        <f t="shared" si="26"/>
        <v>63613.96313832864</v>
      </c>
      <c r="Y102" s="36">
        <f t="shared" si="26"/>
        <v>65840.451848170138</v>
      </c>
      <c r="Z102" s="36">
        <f t="shared" si="26"/>
        <v>68144.867662856093</v>
      </c>
      <c r="AA102" s="36">
        <f t="shared" si="26"/>
        <v>70529.938031056052</v>
      </c>
      <c r="AB102" s="41">
        <f t="shared" si="21"/>
        <v>158857.95532194673</v>
      </c>
      <c r="AC102" s="41">
        <f t="shared" si="22"/>
        <v>134391.63793441217</v>
      </c>
      <c r="AD102" s="41" t="str">
        <f t="shared" si="23"/>
        <v>No</v>
      </c>
    </row>
    <row r="103" spans="3:30" x14ac:dyDescent="0.35">
      <c r="C103" s="26">
        <f t="shared" si="24"/>
        <v>98</v>
      </c>
      <c r="D103" s="35">
        <v>50000</v>
      </c>
      <c r="E103" s="36">
        <f>D103*(1+'Q.1.Input'!D102)</f>
        <v>51366.999999999993</v>
      </c>
      <c r="F103" s="36">
        <f>E103*(1+'Q.1.Input'!E102)</f>
        <v>55429.102359999997</v>
      </c>
      <c r="G103" s="36">
        <f>F103*(1+'Q.1.Input'!F102)</f>
        <v>53109.394426234001</v>
      </c>
      <c r="H103" s="36">
        <f>G103*(1+'Q.1.Input'!G102)</f>
        <v>52442.871526184768</v>
      </c>
      <c r="I103" s="36">
        <f>H103*(1+'Q.1.Input'!H102)</f>
        <v>52970.971242453452</v>
      </c>
      <c r="J103" s="36">
        <f>I103*(1+'Q.1.Input'!I102)</f>
        <v>52457.682531114078</v>
      </c>
      <c r="K103" s="36">
        <f>J103*(1+'Q.1.Input'!J102)</f>
        <v>59019.089462105832</v>
      </c>
      <c r="L103" s="36">
        <f>K103*(1+'Q.1.Input'!K102)</f>
        <v>56911.517777414032</v>
      </c>
      <c r="M103" s="36">
        <f>L103*(1+'Q.1.Input'!L102)</f>
        <v>62270.875406513114</v>
      </c>
      <c r="N103" s="36">
        <f>M103*(1+'Q.1.Input'!M102)</f>
        <v>60320.55158878112</v>
      </c>
      <c r="O103" s="14"/>
      <c r="P103" s="26">
        <f t="shared" si="25"/>
        <v>98</v>
      </c>
      <c r="Q103" s="35">
        <v>50000</v>
      </c>
      <c r="R103" s="36">
        <f t="shared" si="20"/>
        <v>51749.999999999993</v>
      </c>
      <c r="S103" s="36">
        <f t="shared" si="26"/>
        <v>53561.249999999985</v>
      </c>
      <c r="T103" s="36">
        <f t="shared" si="26"/>
        <v>55435.893749999981</v>
      </c>
      <c r="U103" s="36">
        <f t="shared" si="26"/>
        <v>57376.150031249977</v>
      </c>
      <c r="V103" s="36">
        <f t="shared" si="26"/>
        <v>59384.315282343719</v>
      </c>
      <c r="W103" s="36">
        <f t="shared" si="26"/>
        <v>61462.766317225745</v>
      </c>
      <c r="X103" s="36">
        <f t="shared" si="26"/>
        <v>63613.96313832864</v>
      </c>
      <c r="Y103" s="36">
        <f t="shared" si="26"/>
        <v>65840.451848170138</v>
      </c>
      <c r="Z103" s="36">
        <f t="shared" si="26"/>
        <v>68144.867662856093</v>
      </c>
      <c r="AA103" s="36">
        <f t="shared" si="26"/>
        <v>70529.938031056052</v>
      </c>
      <c r="AB103" s="41">
        <f t="shared" si="21"/>
        <v>130850.48961983717</v>
      </c>
      <c r="AC103" s="41">
        <f t="shared" si="22"/>
        <v>134391.63793441217</v>
      </c>
      <c r="AD103" s="41" t="str">
        <f t="shared" si="23"/>
        <v>Yes</v>
      </c>
    </row>
    <row r="104" spans="3:30" x14ac:dyDescent="0.35">
      <c r="C104" s="26">
        <f t="shared" si="24"/>
        <v>99</v>
      </c>
      <c r="D104" s="35">
        <v>50000</v>
      </c>
      <c r="E104" s="36">
        <f>D104*(1+'Q.1.Input'!D103)</f>
        <v>52208.999999999993</v>
      </c>
      <c r="F104" s="36">
        <f>E104*(1+'Q.1.Input'!E103)</f>
        <v>55197.443159999988</v>
      </c>
      <c r="G104" s="36">
        <f>F104*(1+'Q.1.Input'!F103)</f>
        <v>59825.748768965983</v>
      </c>
      <c r="H104" s="36">
        <f>G104*(1+'Q.1.Input'!G103)</f>
        <v>66144.544353944177</v>
      </c>
      <c r="I104" s="36">
        <f>H104*(1+'Q.1.Input'!H103)</f>
        <v>70783.261249486284</v>
      </c>
      <c r="J104" s="36">
        <f>I104*(1+'Q.1.Input'!I103)</f>
        <v>76791.344464342692</v>
      </c>
      <c r="K104" s="36">
        <f>J104*(1+'Q.1.Input'!J103)</f>
        <v>74034.535198072786</v>
      </c>
      <c r="L104" s="36">
        <f>K104*(1+'Q.1.Input'!K103)</f>
        <v>74181.863923116951</v>
      </c>
      <c r="M104" s="36">
        <f>L104*(1+'Q.1.Input'!L103)</f>
        <v>81289.228305590776</v>
      </c>
      <c r="N104" s="36">
        <f>M104*(1+'Q.1.Input'!M103)</f>
        <v>88065.498377144831</v>
      </c>
      <c r="O104" s="14"/>
      <c r="P104" s="26">
        <f t="shared" si="25"/>
        <v>99</v>
      </c>
      <c r="Q104" s="35">
        <v>50000</v>
      </c>
      <c r="R104" s="36">
        <f t="shared" si="20"/>
        <v>51749.999999999993</v>
      </c>
      <c r="S104" s="36">
        <f t="shared" si="26"/>
        <v>53561.249999999985</v>
      </c>
      <c r="T104" s="36">
        <f t="shared" si="26"/>
        <v>55435.893749999981</v>
      </c>
      <c r="U104" s="36">
        <f t="shared" si="26"/>
        <v>57376.150031249977</v>
      </c>
      <c r="V104" s="36">
        <f t="shared" si="26"/>
        <v>59384.315282343719</v>
      </c>
      <c r="W104" s="36">
        <f t="shared" si="26"/>
        <v>61462.766317225745</v>
      </c>
      <c r="X104" s="36">
        <f t="shared" si="26"/>
        <v>63613.96313832864</v>
      </c>
      <c r="Y104" s="36">
        <f t="shared" si="26"/>
        <v>65840.451848170138</v>
      </c>
      <c r="Z104" s="36">
        <f t="shared" si="26"/>
        <v>68144.867662856093</v>
      </c>
      <c r="AA104" s="36">
        <f t="shared" si="26"/>
        <v>70529.938031056052</v>
      </c>
      <c r="AB104" s="41">
        <f t="shared" si="21"/>
        <v>158595.43640820088</v>
      </c>
      <c r="AC104" s="41">
        <f t="shared" si="22"/>
        <v>134391.63793441217</v>
      </c>
      <c r="AD104" s="41" t="str">
        <f t="shared" si="23"/>
        <v>No</v>
      </c>
    </row>
    <row r="105" spans="3:30" x14ac:dyDescent="0.35">
      <c r="C105" s="32">
        <f t="shared" si="24"/>
        <v>100</v>
      </c>
      <c r="D105" s="37">
        <v>50000</v>
      </c>
      <c r="E105" s="38">
        <f>D105*(1+'Q.1.Input'!D104)</f>
        <v>48648.5</v>
      </c>
      <c r="F105" s="38">
        <f>E105*(1+'Q.1.Input'!E104)</f>
        <v>53010.324510000006</v>
      </c>
      <c r="G105" s="38">
        <f>F105*(1+'Q.1.Input'!F104)</f>
        <v>56594.352550121104</v>
      </c>
      <c r="H105" s="38">
        <f>G105*(1+'Q.1.Input'!G104)</f>
        <v>60407.114081422762</v>
      </c>
      <c r="I105" s="38">
        <f>H105*(1+'Q.1.Input'!H104)</f>
        <v>58516.371410674226</v>
      </c>
      <c r="J105" s="38">
        <f>I105*(1+'Q.1.Input'!I104)</f>
        <v>62256.737871244521</v>
      </c>
      <c r="K105" s="38">
        <f>J105*(1+'Q.1.Input'!J104)</f>
        <v>62488.955503504265</v>
      </c>
      <c r="L105" s="38">
        <f>K105*(1+'Q.1.Input'!K104)</f>
        <v>67494.320839334963</v>
      </c>
      <c r="M105" s="38">
        <f>L105*(1+'Q.1.Input'!L104)</f>
        <v>67991.753983920862</v>
      </c>
      <c r="N105" s="38">
        <f>M105*(1+'Q.1.Input'!M104)</f>
        <v>85936.137695357247</v>
      </c>
      <c r="O105" s="14"/>
      <c r="P105" s="32">
        <f t="shared" si="25"/>
        <v>100</v>
      </c>
      <c r="Q105" s="37">
        <v>50000</v>
      </c>
      <c r="R105" s="38">
        <f t="shared" si="20"/>
        <v>51749.999999999993</v>
      </c>
      <c r="S105" s="38">
        <f t="shared" si="26"/>
        <v>53561.249999999985</v>
      </c>
      <c r="T105" s="38">
        <f t="shared" si="26"/>
        <v>55435.893749999981</v>
      </c>
      <c r="U105" s="38">
        <f t="shared" si="26"/>
        <v>57376.150031249977</v>
      </c>
      <c r="V105" s="38">
        <f t="shared" si="26"/>
        <v>59384.315282343719</v>
      </c>
      <c r="W105" s="38">
        <f t="shared" si="26"/>
        <v>61462.766317225745</v>
      </c>
      <c r="X105" s="38">
        <f t="shared" si="26"/>
        <v>63613.96313832864</v>
      </c>
      <c r="Y105" s="38">
        <f t="shared" si="26"/>
        <v>65840.451848170138</v>
      </c>
      <c r="Z105" s="38">
        <f t="shared" si="26"/>
        <v>68144.867662856093</v>
      </c>
      <c r="AA105" s="38">
        <f t="shared" si="26"/>
        <v>70529.938031056052</v>
      </c>
      <c r="AB105" s="43">
        <f t="shared" si="21"/>
        <v>156466.07572641328</v>
      </c>
      <c r="AC105" s="43">
        <f t="shared" si="22"/>
        <v>134391.63793441217</v>
      </c>
      <c r="AD105" s="43" t="str">
        <f t="shared" si="23"/>
        <v>No</v>
      </c>
    </row>
    <row r="107" spans="3:30" x14ac:dyDescent="0.35">
      <c r="AB107" s="13"/>
    </row>
  </sheetData>
  <mergeCells count="2">
    <mergeCell ref="E4:N4"/>
    <mergeCell ref="Q4:Z4"/>
  </mergeCells>
  <pageMargins left="0.7" right="0.7" top="0.75" bottom="0.75" header="0.3" footer="0.3"/>
  <headerFooter>
    <oddFooter>&amp;L_x000D_&amp;1#&amp;"Aptos"&amp;10&amp;K000000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E6EC1-A743-4868-B258-1B569703C2FC}">
  <dimension ref="B3:Q13"/>
  <sheetViews>
    <sheetView showGridLines="0" workbookViewId="0">
      <selection activeCell="Q13" sqref="Q13"/>
    </sheetView>
  </sheetViews>
  <sheetFormatPr defaultRowHeight="14.5" x14ac:dyDescent="0.35"/>
  <sheetData>
    <row r="3" spans="2:17" x14ac:dyDescent="0.35">
      <c r="B3" t="s">
        <v>15</v>
      </c>
      <c r="Q3" s="47"/>
    </row>
    <row r="4" spans="2:17" x14ac:dyDescent="0.35">
      <c r="B4" t="s">
        <v>16</v>
      </c>
      <c r="Q4" s="47"/>
    </row>
    <row r="5" spans="2:17" x14ac:dyDescent="0.35">
      <c r="B5" t="s">
        <v>17</v>
      </c>
      <c r="Q5" s="47"/>
    </row>
    <row r="6" spans="2:17" x14ac:dyDescent="0.35">
      <c r="B6" t="s">
        <v>18</v>
      </c>
      <c r="Q6" s="47"/>
    </row>
    <row r="9" spans="2:17" x14ac:dyDescent="0.35">
      <c r="B9" s="74" t="s">
        <v>76</v>
      </c>
    </row>
    <row r="10" spans="2:17" x14ac:dyDescent="0.35">
      <c r="B10" t="s">
        <v>77</v>
      </c>
      <c r="Q10" s="47"/>
    </row>
    <row r="11" spans="2:17" x14ac:dyDescent="0.35">
      <c r="B11" t="s">
        <v>78</v>
      </c>
      <c r="Q11" s="47"/>
    </row>
    <row r="12" spans="2:17" x14ac:dyDescent="0.35">
      <c r="B12" t="s">
        <v>79</v>
      </c>
      <c r="Q12" s="47"/>
    </row>
    <row r="13" spans="2:17" x14ac:dyDescent="0.35">
      <c r="B13" t="s">
        <v>80</v>
      </c>
      <c r="Q13" s="1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647A6-90DA-4C4C-8F30-A09F68D4CC4E}">
  <dimension ref="C4:D104"/>
  <sheetViews>
    <sheetView showGridLines="0" workbookViewId="0"/>
  </sheetViews>
  <sheetFormatPr defaultRowHeight="14.5" x14ac:dyDescent="0.35"/>
  <cols>
    <col min="3" max="3" width="16.26953125" bestFit="1" customWidth="1"/>
  </cols>
  <sheetData>
    <row r="4" spans="3:4" x14ac:dyDescent="0.35">
      <c r="C4" s="3" t="s">
        <v>19</v>
      </c>
      <c r="D4" s="3" t="s">
        <v>20</v>
      </c>
    </row>
    <row r="5" spans="3:4" x14ac:dyDescent="0.35">
      <c r="C5" s="4">
        <v>1</v>
      </c>
      <c r="D5" s="4">
        <v>0.10560483775525176</v>
      </c>
    </row>
    <row r="6" spans="3:4" x14ac:dyDescent="0.35">
      <c r="C6" s="4">
        <f>C5+1</f>
        <v>2</v>
      </c>
      <c r="D6" s="4">
        <v>6.2365062606130464E-2</v>
      </c>
    </row>
    <row r="7" spans="3:4" x14ac:dyDescent="0.35">
      <c r="C7" s="4">
        <f t="shared" ref="C7:C70" si="0">C6+1</f>
        <v>3</v>
      </c>
      <c r="D7" s="4">
        <v>0</v>
      </c>
    </row>
    <row r="8" spans="3:4" x14ac:dyDescent="0.35">
      <c r="C8" s="4">
        <f t="shared" si="0"/>
        <v>4</v>
      </c>
      <c r="D8" s="4">
        <v>8.0362408375011407E-2</v>
      </c>
    </row>
    <row r="9" spans="3:4" x14ac:dyDescent="0.35">
      <c r="C9" s="4">
        <f t="shared" si="0"/>
        <v>5</v>
      </c>
      <c r="D9" s="4">
        <v>0</v>
      </c>
    </row>
    <row r="10" spans="3:4" x14ac:dyDescent="0.35">
      <c r="C10" s="4">
        <f t="shared" si="0"/>
        <v>6</v>
      </c>
      <c r="D10" s="4">
        <v>6.9272879654786373E-2</v>
      </c>
    </row>
    <row r="11" spans="3:4" x14ac:dyDescent="0.35">
      <c r="C11" s="4">
        <f t="shared" si="0"/>
        <v>7</v>
      </c>
      <c r="D11" s="4">
        <v>0</v>
      </c>
    </row>
    <row r="12" spans="3:4" x14ac:dyDescent="0.35">
      <c r="C12" s="4">
        <f t="shared" si="0"/>
        <v>8</v>
      </c>
      <c r="D12" s="4">
        <v>4.5038716685934156E-2</v>
      </c>
    </row>
    <row r="13" spans="3:4" x14ac:dyDescent="0.35">
      <c r="C13" s="4">
        <f t="shared" si="0"/>
        <v>9</v>
      </c>
      <c r="D13" s="4">
        <v>0.29748766780160507</v>
      </c>
    </row>
    <row r="14" spans="3:4" x14ac:dyDescent="0.35">
      <c r="C14" s="4">
        <f t="shared" si="0"/>
        <v>10</v>
      </c>
      <c r="D14" s="4">
        <v>3.2527237818044771E-2</v>
      </c>
    </row>
    <row r="15" spans="3:4" x14ac:dyDescent="0.35">
      <c r="C15" s="4">
        <f t="shared" si="0"/>
        <v>11</v>
      </c>
      <c r="D15" s="4">
        <v>0</v>
      </c>
    </row>
    <row r="16" spans="3:4" x14ac:dyDescent="0.35">
      <c r="C16" s="4">
        <f t="shared" si="0"/>
        <v>12</v>
      </c>
      <c r="D16" s="4">
        <v>6.9627229666285345E-2</v>
      </c>
    </row>
    <row r="17" spans="3:4" x14ac:dyDescent="0.35">
      <c r="C17" s="4">
        <f t="shared" si="0"/>
        <v>13</v>
      </c>
      <c r="D17" s="4">
        <v>7.7647089889845228E-2</v>
      </c>
    </row>
    <row r="18" spans="3:4" x14ac:dyDescent="0.35">
      <c r="C18" s="4">
        <f t="shared" si="0"/>
        <v>14</v>
      </c>
      <c r="D18" s="4">
        <v>0.2230884580086625</v>
      </c>
    </row>
    <row r="19" spans="3:4" x14ac:dyDescent="0.35">
      <c r="C19" s="4">
        <f t="shared" si="0"/>
        <v>15</v>
      </c>
      <c r="D19" s="4">
        <v>6.6617400130929941E-2</v>
      </c>
    </row>
    <row r="20" spans="3:4" x14ac:dyDescent="0.35">
      <c r="C20" s="4">
        <f t="shared" si="0"/>
        <v>16</v>
      </c>
      <c r="D20" s="4">
        <v>7.4500631900833447E-2</v>
      </c>
    </row>
    <row r="21" spans="3:4" x14ac:dyDescent="0.35">
      <c r="C21" s="4">
        <f t="shared" si="0"/>
        <v>17</v>
      </c>
      <c r="D21" s="4">
        <v>0</v>
      </c>
    </row>
    <row r="22" spans="3:4" x14ac:dyDescent="0.35">
      <c r="C22" s="4">
        <f t="shared" si="0"/>
        <v>18</v>
      </c>
      <c r="D22" s="4">
        <v>0.19338539599869176</v>
      </c>
    </row>
    <row r="23" spans="3:4" x14ac:dyDescent="0.35">
      <c r="C23" s="4">
        <f t="shared" si="0"/>
        <v>19</v>
      </c>
      <c r="D23" s="4">
        <v>0</v>
      </c>
    </row>
    <row r="24" spans="3:4" x14ac:dyDescent="0.35">
      <c r="C24" s="4">
        <f t="shared" si="0"/>
        <v>20</v>
      </c>
      <c r="D24" s="4">
        <v>0</v>
      </c>
    </row>
    <row r="25" spans="3:4" x14ac:dyDescent="0.35">
      <c r="C25" s="4">
        <f t="shared" si="0"/>
        <v>21</v>
      </c>
      <c r="D25" s="4">
        <v>3.6326754269123608E-2</v>
      </c>
    </row>
    <row r="26" spans="3:4" x14ac:dyDescent="0.35">
      <c r="C26" s="4">
        <f t="shared" si="0"/>
        <v>22</v>
      </c>
      <c r="D26" s="4">
        <v>6.7263209411981537E-2</v>
      </c>
    </row>
    <row r="27" spans="3:4" x14ac:dyDescent="0.35">
      <c r="C27" s="4">
        <f t="shared" si="0"/>
        <v>23</v>
      </c>
      <c r="D27" s="4">
        <v>6.8546834029776613E-2</v>
      </c>
    </row>
    <row r="28" spans="3:4" x14ac:dyDescent="0.35">
      <c r="C28" s="4">
        <f t="shared" si="0"/>
        <v>24</v>
      </c>
      <c r="D28" s="4">
        <v>4.250572564027065E-2</v>
      </c>
    </row>
    <row r="29" spans="3:4" x14ac:dyDescent="0.35">
      <c r="C29" s="4">
        <f t="shared" si="0"/>
        <v>25</v>
      </c>
      <c r="D29" s="4">
        <v>0</v>
      </c>
    </row>
    <row r="30" spans="3:4" x14ac:dyDescent="0.35">
      <c r="C30" s="4">
        <f t="shared" si="0"/>
        <v>26</v>
      </c>
      <c r="D30" s="4">
        <v>7.6068679393949012E-2</v>
      </c>
    </row>
    <row r="31" spans="3:4" x14ac:dyDescent="0.35">
      <c r="C31" s="4">
        <f t="shared" si="0"/>
        <v>27</v>
      </c>
      <c r="D31" s="4">
        <v>9.6605458287988388E-2</v>
      </c>
    </row>
    <row r="32" spans="3:4" x14ac:dyDescent="0.35">
      <c r="C32" s="4">
        <f t="shared" si="0"/>
        <v>28</v>
      </c>
      <c r="D32" s="4">
        <v>3.7663408486767594E-2</v>
      </c>
    </row>
    <row r="33" spans="3:4" x14ac:dyDescent="0.35">
      <c r="C33" s="4">
        <f t="shared" si="0"/>
        <v>29</v>
      </c>
      <c r="D33" s="4">
        <v>0.24776636513774108</v>
      </c>
    </row>
    <row r="34" spans="3:4" x14ac:dyDescent="0.35">
      <c r="C34" s="4">
        <f t="shared" si="0"/>
        <v>30</v>
      </c>
      <c r="D34" s="4">
        <v>1.6158160867292382E-2</v>
      </c>
    </row>
    <row r="35" spans="3:4" x14ac:dyDescent="0.35">
      <c r="C35" s="4">
        <f t="shared" si="0"/>
        <v>31</v>
      </c>
      <c r="D35" s="4">
        <v>5.4284661708570679E-2</v>
      </c>
    </row>
    <row r="36" spans="3:4" x14ac:dyDescent="0.35">
      <c r="C36" s="4">
        <f t="shared" si="0"/>
        <v>32</v>
      </c>
      <c r="D36" s="4">
        <v>0</v>
      </c>
    </row>
    <row r="37" spans="3:4" x14ac:dyDescent="0.35">
      <c r="C37" s="4">
        <f t="shared" si="0"/>
        <v>33</v>
      </c>
      <c r="D37" s="4">
        <v>5.3842357016580487E-2</v>
      </c>
    </row>
    <row r="38" spans="3:4" x14ac:dyDescent="0.35">
      <c r="C38" s="4">
        <f t="shared" si="0"/>
        <v>34</v>
      </c>
      <c r="D38" s="4">
        <v>0</v>
      </c>
    </row>
    <row r="39" spans="3:4" x14ac:dyDescent="0.35">
      <c r="C39" s="4">
        <f t="shared" si="0"/>
        <v>35</v>
      </c>
      <c r="D39" s="4">
        <v>3.5103324381832002E-2</v>
      </c>
    </row>
    <row r="40" spans="3:4" x14ac:dyDescent="0.35">
      <c r="C40" s="4">
        <f t="shared" si="0"/>
        <v>36</v>
      </c>
      <c r="D40" s="4">
        <v>0.24420247276382978</v>
      </c>
    </row>
    <row r="41" spans="3:4" x14ac:dyDescent="0.35">
      <c r="C41" s="4">
        <f t="shared" si="0"/>
        <v>37</v>
      </c>
      <c r="D41" s="4">
        <v>9.9042706907191969E-3</v>
      </c>
    </row>
    <row r="42" spans="3:4" x14ac:dyDescent="0.35">
      <c r="C42" s="4">
        <f t="shared" si="0"/>
        <v>38</v>
      </c>
      <c r="D42" s="4">
        <v>5.8193131961638223E-2</v>
      </c>
    </row>
    <row r="43" spans="3:4" x14ac:dyDescent="0.35">
      <c r="C43" s="4">
        <f t="shared" si="0"/>
        <v>39</v>
      </c>
      <c r="D43" s="4">
        <v>0</v>
      </c>
    </row>
    <row r="44" spans="3:4" x14ac:dyDescent="0.35">
      <c r="C44" s="4">
        <f t="shared" si="0"/>
        <v>40</v>
      </c>
      <c r="D44" s="4">
        <v>0.21440003757609438</v>
      </c>
    </row>
    <row r="45" spans="3:4" x14ac:dyDescent="0.35">
      <c r="C45" s="4">
        <f t="shared" si="0"/>
        <v>41</v>
      </c>
      <c r="D45" s="4">
        <v>0</v>
      </c>
    </row>
    <row r="46" spans="3:4" x14ac:dyDescent="0.35">
      <c r="C46" s="4">
        <f t="shared" si="0"/>
        <v>42</v>
      </c>
      <c r="D46" s="4">
        <v>7.0786584080038573E-2</v>
      </c>
    </row>
    <row r="47" spans="3:4" x14ac:dyDescent="0.35">
      <c r="C47" s="4">
        <f t="shared" si="0"/>
        <v>43</v>
      </c>
      <c r="D47" s="4">
        <v>6.0987167518855981E-2</v>
      </c>
    </row>
    <row r="48" spans="3:4" x14ac:dyDescent="0.35">
      <c r="C48" s="4">
        <f t="shared" si="0"/>
        <v>44</v>
      </c>
      <c r="D48" s="4">
        <v>7.7602787549821778E-2</v>
      </c>
    </row>
    <row r="49" spans="3:4" x14ac:dyDescent="0.35">
      <c r="C49" s="4">
        <f t="shared" si="0"/>
        <v>45</v>
      </c>
      <c r="D49" s="4">
        <v>5.9906558220130801E-3</v>
      </c>
    </row>
    <row r="50" spans="3:4" x14ac:dyDescent="0.35">
      <c r="C50" s="4">
        <f t="shared" si="0"/>
        <v>46</v>
      </c>
      <c r="D50" s="4">
        <v>3.033227515425584E-2</v>
      </c>
    </row>
    <row r="51" spans="3:4" x14ac:dyDescent="0.35">
      <c r="C51" s="4">
        <f t="shared" si="0"/>
        <v>47</v>
      </c>
      <c r="D51" s="4">
        <v>3.1152491708043017E-2</v>
      </c>
    </row>
    <row r="52" spans="3:4" x14ac:dyDescent="0.35">
      <c r="C52" s="4">
        <f t="shared" si="0"/>
        <v>48</v>
      </c>
      <c r="D52" s="4">
        <v>7.783167707316796E-2</v>
      </c>
    </row>
    <row r="53" spans="3:4" x14ac:dyDescent="0.35">
      <c r="C53" s="4">
        <f t="shared" si="0"/>
        <v>49</v>
      </c>
      <c r="D53" s="4">
        <v>0</v>
      </c>
    </row>
    <row r="54" spans="3:4" x14ac:dyDescent="0.35">
      <c r="C54" s="4">
        <f t="shared" si="0"/>
        <v>50</v>
      </c>
      <c r="D54" s="4">
        <v>5.1167343397263164E-2</v>
      </c>
    </row>
    <row r="55" spans="3:4" x14ac:dyDescent="0.35">
      <c r="C55" s="4">
        <f t="shared" si="0"/>
        <v>51</v>
      </c>
      <c r="D55" s="4">
        <v>3.5293537982114799E-2</v>
      </c>
    </row>
    <row r="56" spans="3:4" x14ac:dyDescent="0.35">
      <c r="C56" s="4">
        <f t="shared" si="0"/>
        <v>52</v>
      </c>
      <c r="D56" s="4">
        <v>5.5906296698515746E-2</v>
      </c>
    </row>
    <row r="57" spans="3:4" x14ac:dyDescent="0.35">
      <c r="C57" s="4">
        <f t="shared" si="0"/>
        <v>53</v>
      </c>
      <c r="D57" s="4">
        <v>7.1817511331914358E-2</v>
      </c>
    </row>
    <row r="58" spans="3:4" x14ac:dyDescent="0.35">
      <c r="C58" s="4">
        <f t="shared" si="0"/>
        <v>54</v>
      </c>
      <c r="D58" s="4">
        <v>0</v>
      </c>
    </row>
    <row r="59" spans="3:4" x14ac:dyDescent="0.35">
      <c r="C59" s="4">
        <f t="shared" si="0"/>
        <v>55</v>
      </c>
      <c r="D59" s="4">
        <v>0</v>
      </c>
    </row>
    <row r="60" spans="3:4" x14ac:dyDescent="0.35">
      <c r="C60" s="4">
        <f t="shared" si="0"/>
        <v>56</v>
      </c>
      <c r="D60" s="4">
        <v>0.12821246211123871</v>
      </c>
    </row>
    <row r="61" spans="3:4" x14ac:dyDescent="0.35">
      <c r="C61" s="4">
        <f t="shared" si="0"/>
        <v>57</v>
      </c>
      <c r="D61" s="4">
        <v>3.41323196541643E-2</v>
      </c>
    </row>
    <row r="62" spans="3:4" x14ac:dyDescent="0.35">
      <c r="C62" s="4">
        <f t="shared" si="0"/>
        <v>58</v>
      </c>
      <c r="D62" s="4">
        <v>3.9008298544892572E-2</v>
      </c>
    </row>
    <row r="63" spans="3:4" x14ac:dyDescent="0.35">
      <c r="C63" s="4">
        <f t="shared" si="0"/>
        <v>59</v>
      </c>
      <c r="D63" s="4">
        <v>6.2247348568998162E-2</v>
      </c>
    </row>
    <row r="64" spans="3:4" x14ac:dyDescent="0.35">
      <c r="C64" s="4">
        <f t="shared" si="0"/>
        <v>60</v>
      </c>
      <c r="D64" s="4">
        <v>3.641633783481818E-2</v>
      </c>
    </row>
    <row r="65" spans="3:4" x14ac:dyDescent="0.35">
      <c r="C65" s="4">
        <f t="shared" si="0"/>
        <v>61</v>
      </c>
      <c r="D65" s="4">
        <v>7.4918822480100095E-2</v>
      </c>
    </row>
    <row r="66" spans="3:4" x14ac:dyDescent="0.35">
      <c r="C66" s="4">
        <f t="shared" si="0"/>
        <v>62</v>
      </c>
      <c r="D66" s="4">
        <v>6.3383052560810171E-2</v>
      </c>
    </row>
    <row r="67" spans="3:4" x14ac:dyDescent="0.35">
      <c r="C67" s="4">
        <f t="shared" si="0"/>
        <v>63</v>
      </c>
      <c r="D67" s="4">
        <v>5.5577069173630776E-2</v>
      </c>
    </row>
    <row r="68" spans="3:4" x14ac:dyDescent="0.35">
      <c r="C68" s="4">
        <f t="shared" si="0"/>
        <v>64</v>
      </c>
      <c r="D68" s="4">
        <v>3.9055641348743543E-2</v>
      </c>
    </row>
    <row r="69" spans="3:4" x14ac:dyDescent="0.35">
      <c r="C69" s="4">
        <f t="shared" si="0"/>
        <v>65</v>
      </c>
      <c r="D69" s="4">
        <v>5.5155961478638625E-2</v>
      </c>
    </row>
    <row r="70" spans="3:4" x14ac:dyDescent="0.35">
      <c r="C70" s="4">
        <f t="shared" si="0"/>
        <v>66</v>
      </c>
      <c r="D70" s="4">
        <v>0</v>
      </c>
    </row>
    <row r="71" spans="3:4" x14ac:dyDescent="0.35">
      <c r="C71" s="4">
        <f t="shared" ref="C71:C104" si="1">C70+1</f>
        <v>67</v>
      </c>
      <c r="D71" s="4">
        <v>5.1006977192838657E-2</v>
      </c>
    </row>
    <row r="72" spans="3:4" x14ac:dyDescent="0.35">
      <c r="C72" s="4">
        <f t="shared" si="1"/>
        <v>68</v>
      </c>
      <c r="D72" s="4">
        <v>0</v>
      </c>
    </row>
    <row r="73" spans="3:4" x14ac:dyDescent="0.35">
      <c r="C73" s="4">
        <f t="shared" si="1"/>
        <v>69</v>
      </c>
      <c r="D73" s="4">
        <v>7.0975650247874084E-2</v>
      </c>
    </row>
    <row r="74" spans="3:4" x14ac:dyDescent="0.35">
      <c r="C74" s="4">
        <f t="shared" si="1"/>
        <v>70</v>
      </c>
      <c r="D74" s="4">
        <v>0.17843101411014906</v>
      </c>
    </row>
    <row r="75" spans="3:4" x14ac:dyDescent="0.35">
      <c r="C75" s="4">
        <f t="shared" si="1"/>
        <v>71</v>
      </c>
      <c r="D75" s="4">
        <v>0.27679656973272959</v>
      </c>
    </row>
    <row r="76" spans="3:4" x14ac:dyDescent="0.35">
      <c r="C76" s="4">
        <f t="shared" si="1"/>
        <v>72</v>
      </c>
      <c r="D76" s="4">
        <v>6.8634897531662881E-2</v>
      </c>
    </row>
    <row r="77" spans="3:4" x14ac:dyDescent="0.35">
      <c r="C77" s="4">
        <f t="shared" si="1"/>
        <v>73</v>
      </c>
      <c r="D77" s="4">
        <v>0</v>
      </c>
    </row>
    <row r="78" spans="3:4" x14ac:dyDescent="0.35">
      <c r="C78" s="4">
        <f t="shared" si="1"/>
        <v>74</v>
      </c>
      <c r="D78" s="4">
        <v>0.14329736167423213</v>
      </c>
    </row>
    <row r="79" spans="3:4" x14ac:dyDescent="0.35">
      <c r="C79" s="4">
        <f t="shared" si="1"/>
        <v>75</v>
      </c>
      <c r="D79" s="4">
        <v>0.28275785893240502</v>
      </c>
    </row>
    <row r="80" spans="3:4" x14ac:dyDescent="0.35">
      <c r="C80" s="4">
        <f t="shared" si="1"/>
        <v>76</v>
      </c>
      <c r="D80" s="4">
        <v>5.599436777158795E-2</v>
      </c>
    </row>
    <row r="81" spans="3:4" x14ac:dyDescent="0.35">
      <c r="C81" s="4">
        <f t="shared" si="1"/>
        <v>77</v>
      </c>
      <c r="D81" s="4">
        <v>6.2721307722877331E-2</v>
      </c>
    </row>
    <row r="82" spans="3:4" x14ac:dyDescent="0.35">
      <c r="C82" s="4">
        <f t="shared" si="1"/>
        <v>78</v>
      </c>
      <c r="D82" s="4">
        <v>0.10369413531171712</v>
      </c>
    </row>
    <row r="83" spans="3:4" x14ac:dyDescent="0.35">
      <c r="C83" s="4">
        <f t="shared" si="1"/>
        <v>79</v>
      </c>
      <c r="D83" s="4">
        <v>7.4611348197501537E-2</v>
      </c>
    </row>
    <row r="84" spans="3:4" x14ac:dyDescent="0.35">
      <c r="C84" s="4">
        <f t="shared" si="1"/>
        <v>80</v>
      </c>
      <c r="D84" s="4">
        <v>3.5790528381349107E-2</v>
      </c>
    </row>
    <row r="85" spans="3:4" x14ac:dyDescent="0.35">
      <c r="C85" s="4">
        <f t="shared" si="1"/>
        <v>81</v>
      </c>
      <c r="D85" s="4">
        <v>7.2752672415311387E-2</v>
      </c>
    </row>
    <row r="86" spans="3:4" x14ac:dyDescent="0.35">
      <c r="C86" s="4">
        <f t="shared" si="1"/>
        <v>82</v>
      </c>
      <c r="D86" s="4">
        <v>0</v>
      </c>
    </row>
    <row r="87" spans="3:4" x14ac:dyDescent="0.35">
      <c r="C87" s="4">
        <f t="shared" si="1"/>
        <v>83</v>
      </c>
      <c r="D87" s="4">
        <v>4.4487084635928119E-2</v>
      </c>
    </row>
    <row r="88" spans="3:4" x14ac:dyDescent="0.35">
      <c r="C88" s="4">
        <f t="shared" si="1"/>
        <v>84</v>
      </c>
      <c r="D88" s="4">
        <v>0</v>
      </c>
    </row>
    <row r="89" spans="3:4" x14ac:dyDescent="0.35">
      <c r="C89" s="4">
        <f t="shared" si="1"/>
        <v>85</v>
      </c>
      <c r="D89" s="4">
        <v>0.26639531784056936</v>
      </c>
    </row>
    <row r="90" spans="3:4" x14ac:dyDescent="0.35">
      <c r="C90" s="4">
        <f t="shared" si="1"/>
        <v>86</v>
      </c>
      <c r="D90" s="4">
        <v>0</v>
      </c>
    </row>
    <row r="91" spans="3:4" x14ac:dyDescent="0.35">
      <c r="C91" s="4">
        <f t="shared" si="1"/>
        <v>87</v>
      </c>
      <c r="D91" s="4">
        <v>0.23205745774650577</v>
      </c>
    </row>
    <row r="92" spans="3:4" x14ac:dyDescent="0.35">
      <c r="C92" s="4">
        <f t="shared" si="1"/>
        <v>88</v>
      </c>
      <c r="D92" s="4">
        <v>7.9688656145787101E-2</v>
      </c>
    </row>
    <row r="93" spans="3:4" x14ac:dyDescent="0.35">
      <c r="C93" s="4">
        <f t="shared" si="1"/>
        <v>89</v>
      </c>
      <c r="D93" s="4">
        <v>4.8574933998531841E-2</v>
      </c>
    </row>
    <row r="94" spans="3:4" x14ac:dyDescent="0.35">
      <c r="C94" s="4">
        <f t="shared" si="1"/>
        <v>90</v>
      </c>
      <c r="D94" s="4">
        <v>3.0018120483399933E-2</v>
      </c>
    </row>
    <row r="95" spans="3:4" x14ac:dyDescent="0.35">
      <c r="C95" s="4">
        <f t="shared" si="1"/>
        <v>91</v>
      </c>
      <c r="D95" s="4">
        <v>1.9154490802854585E-2</v>
      </c>
    </row>
    <row r="96" spans="3:4" x14ac:dyDescent="0.35">
      <c r="C96" s="4">
        <f t="shared" si="1"/>
        <v>92</v>
      </c>
      <c r="D96" s="4">
        <v>0.25176345344918627</v>
      </c>
    </row>
    <row r="97" spans="3:4" x14ac:dyDescent="0.35">
      <c r="C97" s="4">
        <f t="shared" si="1"/>
        <v>93</v>
      </c>
      <c r="D97" s="4">
        <v>1.8267765260465585E-2</v>
      </c>
    </row>
    <row r="98" spans="3:4" x14ac:dyDescent="0.35">
      <c r="C98" s="4">
        <f t="shared" si="1"/>
        <v>94</v>
      </c>
      <c r="D98" s="4">
        <v>5.191688830049096E-2</v>
      </c>
    </row>
    <row r="99" spans="3:4" x14ac:dyDescent="0.35">
      <c r="C99" s="4">
        <f t="shared" si="1"/>
        <v>95</v>
      </c>
      <c r="D99" s="4">
        <v>5.8416285418162815E-2</v>
      </c>
    </row>
    <row r="100" spans="3:4" x14ac:dyDescent="0.35">
      <c r="C100" s="4">
        <f t="shared" si="1"/>
        <v>96</v>
      </c>
      <c r="D100" s="4">
        <v>0.26237434936203774</v>
      </c>
    </row>
    <row r="101" spans="3:4" x14ac:dyDescent="0.35">
      <c r="C101" s="4">
        <f t="shared" si="1"/>
        <v>97</v>
      </c>
      <c r="D101" s="4">
        <v>0</v>
      </c>
    </row>
    <row r="102" spans="3:4" x14ac:dyDescent="0.35">
      <c r="C102" s="4">
        <f t="shared" si="1"/>
        <v>98</v>
      </c>
      <c r="D102" s="4">
        <v>5.89550244543635E-2</v>
      </c>
    </row>
    <row r="103" spans="3:4" x14ac:dyDescent="0.35">
      <c r="C103" s="4">
        <f t="shared" si="1"/>
        <v>99</v>
      </c>
      <c r="D103" s="4">
        <v>7.2681645456231792E-2</v>
      </c>
    </row>
    <row r="104" spans="3:4" x14ac:dyDescent="0.35">
      <c r="C104" s="4">
        <f t="shared" si="1"/>
        <v>100</v>
      </c>
      <c r="D104" s="4">
        <v>0</v>
      </c>
    </row>
  </sheetData>
  <autoFilter ref="C4:D104" xr:uid="{ED8647A6-90DA-4C4C-8F30-A09F68D4CC4E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34E55-B708-41EB-8795-39F55ECB419A}">
  <dimension ref="B2:G111"/>
  <sheetViews>
    <sheetView showGridLines="0" workbookViewId="0"/>
  </sheetViews>
  <sheetFormatPr defaultRowHeight="14.5" x14ac:dyDescent="0.35"/>
  <cols>
    <col min="2" max="2" width="9.36328125" bestFit="1" customWidth="1"/>
    <col min="3" max="3" width="9.90625" bestFit="1" customWidth="1"/>
    <col min="4" max="4" width="21.36328125" customWidth="1"/>
    <col min="5" max="5" width="18.7265625" bestFit="1" customWidth="1"/>
    <col min="6" max="6" width="9.6328125" bestFit="1" customWidth="1"/>
  </cols>
  <sheetData>
    <row r="2" spans="2:7" x14ac:dyDescent="0.35">
      <c r="E2" s="3" t="s">
        <v>22</v>
      </c>
      <c r="F2" s="56">
        <f>AVERAGE(C8:C107)</f>
        <v>6885.5516725649604</v>
      </c>
      <c r="G2" s="47"/>
    </row>
    <row r="3" spans="2:7" x14ac:dyDescent="0.35">
      <c r="E3" s="3" t="s">
        <v>74</v>
      </c>
      <c r="F3" s="57">
        <f>COUNTIFS($D$8:$D$107,"Yes")/100</f>
        <v>0.34</v>
      </c>
      <c r="G3" s="47"/>
    </row>
    <row r="4" spans="2:7" x14ac:dyDescent="0.35">
      <c r="E4" s="13"/>
      <c r="F4" s="64"/>
    </row>
    <row r="5" spans="2:7" x14ac:dyDescent="0.35">
      <c r="E5" s="13"/>
      <c r="F5" s="64"/>
    </row>
    <row r="6" spans="2:7" x14ac:dyDescent="0.35">
      <c r="C6" s="47"/>
      <c r="D6" s="47"/>
    </row>
    <row r="7" spans="2:7" ht="27" customHeight="1" x14ac:dyDescent="0.35">
      <c r="B7" s="3" t="s">
        <v>0</v>
      </c>
      <c r="C7" s="3" t="s">
        <v>21</v>
      </c>
      <c r="D7" s="49" t="s">
        <v>73</v>
      </c>
    </row>
    <row r="8" spans="2:7" x14ac:dyDescent="0.35">
      <c r="B8" s="24">
        <v>1</v>
      </c>
      <c r="C8" s="50">
        <f>100000*'Q.2.Input'!D5</f>
        <v>10560.483775525176</v>
      </c>
      <c r="D8" s="51" t="str">
        <f>IF(C8&gt;$F$2,"Yes","No")</f>
        <v>Yes</v>
      </c>
    </row>
    <row r="9" spans="2:7" x14ac:dyDescent="0.35">
      <c r="B9" s="26">
        <f>B8+1</f>
        <v>2</v>
      </c>
      <c r="C9" s="52">
        <f>100000*'Q.2.Input'!D6</f>
        <v>6236.5062606130468</v>
      </c>
      <c r="D9" s="53" t="str">
        <f t="shared" ref="D9:D72" si="0">IF(C9&gt;$F$2,"Yes","No")</f>
        <v>No</v>
      </c>
    </row>
    <row r="10" spans="2:7" x14ac:dyDescent="0.35">
      <c r="B10" s="26">
        <f t="shared" ref="B10:B73" si="1">B9+1</f>
        <v>3</v>
      </c>
      <c r="C10" s="52">
        <f>100000*'Q.2.Input'!D7</f>
        <v>0</v>
      </c>
      <c r="D10" s="53" t="str">
        <f t="shared" si="0"/>
        <v>No</v>
      </c>
    </row>
    <row r="11" spans="2:7" x14ac:dyDescent="0.35">
      <c r="B11" s="26">
        <f t="shared" si="1"/>
        <v>4</v>
      </c>
      <c r="C11" s="52">
        <f>100000*'Q.2.Input'!D8</f>
        <v>8036.240837501141</v>
      </c>
      <c r="D11" s="53" t="str">
        <f t="shared" si="0"/>
        <v>Yes</v>
      </c>
    </row>
    <row r="12" spans="2:7" x14ac:dyDescent="0.35">
      <c r="B12" s="26">
        <f t="shared" si="1"/>
        <v>5</v>
      </c>
      <c r="C12" s="52">
        <f>100000*'Q.2.Input'!D9</f>
        <v>0</v>
      </c>
      <c r="D12" s="53" t="str">
        <f t="shared" si="0"/>
        <v>No</v>
      </c>
    </row>
    <row r="13" spans="2:7" x14ac:dyDescent="0.35">
      <c r="B13" s="26">
        <f t="shared" si="1"/>
        <v>6</v>
      </c>
      <c r="C13" s="52">
        <f>100000*'Q.2.Input'!D10</f>
        <v>6927.2879654786375</v>
      </c>
      <c r="D13" s="53" t="str">
        <f t="shared" si="0"/>
        <v>Yes</v>
      </c>
    </row>
    <row r="14" spans="2:7" x14ac:dyDescent="0.35">
      <c r="B14" s="26">
        <f t="shared" si="1"/>
        <v>7</v>
      </c>
      <c r="C14" s="52">
        <f>100000*'Q.2.Input'!D11</f>
        <v>0</v>
      </c>
      <c r="D14" s="53" t="str">
        <f t="shared" si="0"/>
        <v>No</v>
      </c>
    </row>
    <row r="15" spans="2:7" x14ac:dyDescent="0.35">
      <c r="B15" s="26">
        <f t="shared" si="1"/>
        <v>8</v>
      </c>
      <c r="C15" s="52">
        <f>100000*'Q.2.Input'!D12</f>
        <v>4503.871668593416</v>
      </c>
      <c r="D15" s="53" t="str">
        <f t="shared" si="0"/>
        <v>No</v>
      </c>
    </row>
    <row r="16" spans="2:7" x14ac:dyDescent="0.35">
      <c r="B16" s="26">
        <f t="shared" si="1"/>
        <v>9</v>
      </c>
      <c r="C16" s="52">
        <f>100000*'Q.2.Input'!D13</f>
        <v>29748.766780160506</v>
      </c>
      <c r="D16" s="53" t="str">
        <f t="shared" si="0"/>
        <v>Yes</v>
      </c>
    </row>
    <row r="17" spans="2:4" x14ac:dyDescent="0.35">
      <c r="B17" s="26">
        <f t="shared" si="1"/>
        <v>10</v>
      </c>
      <c r="C17" s="52">
        <f>100000*'Q.2.Input'!D14</f>
        <v>3252.7237818044773</v>
      </c>
      <c r="D17" s="53" t="str">
        <f t="shared" si="0"/>
        <v>No</v>
      </c>
    </row>
    <row r="18" spans="2:4" x14ac:dyDescent="0.35">
      <c r="B18" s="26">
        <f t="shared" si="1"/>
        <v>11</v>
      </c>
      <c r="C18" s="52">
        <f>100000*'Q.2.Input'!D15</f>
        <v>0</v>
      </c>
      <c r="D18" s="53" t="str">
        <f t="shared" si="0"/>
        <v>No</v>
      </c>
    </row>
    <row r="19" spans="2:4" x14ac:dyDescent="0.35">
      <c r="B19" s="26">
        <f t="shared" si="1"/>
        <v>12</v>
      </c>
      <c r="C19" s="52">
        <f>100000*'Q.2.Input'!D16</f>
        <v>6962.7229666285348</v>
      </c>
      <c r="D19" s="53" t="str">
        <f t="shared" si="0"/>
        <v>Yes</v>
      </c>
    </row>
    <row r="20" spans="2:4" x14ac:dyDescent="0.35">
      <c r="B20" s="26">
        <f t="shared" si="1"/>
        <v>13</v>
      </c>
      <c r="C20" s="52">
        <f>100000*'Q.2.Input'!D17</f>
        <v>7764.7089889845229</v>
      </c>
      <c r="D20" s="53" t="str">
        <f t="shared" si="0"/>
        <v>Yes</v>
      </c>
    </row>
    <row r="21" spans="2:4" x14ac:dyDescent="0.35">
      <c r="B21" s="26">
        <f t="shared" si="1"/>
        <v>14</v>
      </c>
      <c r="C21" s="52">
        <f>100000*'Q.2.Input'!D18</f>
        <v>22308.845800866249</v>
      </c>
      <c r="D21" s="53" t="str">
        <f t="shared" si="0"/>
        <v>Yes</v>
      </c>
    </row>
    <row r="22" spans="2:4" x14ac:dyDescent="0.35">
      <c r="B22" s="26">
        <f t="shared" si="1"/>
        <v>15</v>
      </c>
      <c r="C22" s="52">
        <f>100000*'Q.2.Input'!D19</f>
        <v>6661.7400130929936</v>
      </c>
      <c r="D22" s="53" t="str">
        <f t="shared" si="0"/>
        <v>No</v>
      </c>
    </row>
    <row r="23" spans="2:4" x14ac:dyDescent="0.35">
      <c r="B23" s="26">
        <f t="shared" si="1"/>
        <v>16</v>
      </c>
      <c r="C23" s="52">
        <f>100000*'Q.2.Input'!D20</f>
        <v>7450.063190083345</v>
      </c>
      <c r="D23" s="53" t="str">
        <f t="shared" si="0"/>
        <v>Yes</v>
      </c>
    </row>
    <row r="24" spans="2:4" x14ac:dyDescent="0.35">
      <c r="B24" s="26">
        <f t="shared" si="1"/>
        <v>17</v>
      </c>
      <c r="C24" s="52">
        <f>100000*'Q.2.Input'!D21</f>
        <v>0</v>
      </c>
      <c r="D24" s="53" t="str">
        <f t="shared" si="0"/>
        <v>No</v>
      </c>
    </row>
    <row r="25" spans="2:4" x14ac:dyDescent="0.35">
      <c r="B25" s="26">
        <f t="shared" si="1"/>
        <v>18</v>
      </c>
      <c r="C25" s="52">
        <f>100000*'Q.2.Input'!D22</f>
        <v>19338.539599869175</v>
      </c>
      <c r="D25" s="53" t="str">
        <f t="shared" si="0"/>
        <v>Yes</v>
      </c>
    </row>
    <row r="26" spans="2:4" x14ac:dyDescent="0.35">
      <c r="B26" s="26">
        <f t="shared" si="1"/>
        <v>19</v>
      </c>
      <c r="C26" s="52">
        <f>100000*'Q.2.Input'!D23</f>
        <v>0</v>
      </c>
      <c r="D26" s="53" t="str">
        <f t="shared" si="0"/>
        <v>No</v>
      </c>
    </row>
    <row r="27" spans="2:4" x14ac:dyDescent="0.35">
      <c r="B27" s="26">
        <f t="shared" si="1"/>
        <v>20</v>
      </c>
      <c r="C27" s="52">
        <f>100000*'Q.2.Input'!D24</f>
        <v>0</v>
      </c>
      <c r="D27" s="53" t="str">
        <f t="shared" si="0"/>
        <v>No</v>
      </c>
    </row>
    <row r="28" spans="2:4" x14ac:dyDescent="0.35">
      <c r="B28" s="26">
        <f t="shared" si="1"/>
        <v>21</v>
      </c>
      <c r="C28" s="52">
        <f>100000*'Q.2.Input'!D25</f>
        <v>3632.6754269123608</v>
      </c>
      <c r="D28" s="53" t="str">
        <f t="shared" si="0"/>
        <v>No</v>
      </c>
    </row>
    <row r="29" spans="2:4" x14ac:dyDescent="0.35">
      <c r="B29" s="26">
        <f t="shared" si="1"/>
        <v>22</v>
      </c>
      <c r="C29" s="52">
        <f>100000*'Q.2.Input'!D26</f>
        <v>6726.3209411981534</v>
      </c>
      <c r="D29" s="53" t="str">
        <f t="shared" si="0"/>
        <v>No</v>
      </c>
    </row>
    <row r="30" spans="2:4" x14ac:dyDescent="0.35">
      <c r="B30" s="26">
        <f t="shared" si="1"/>
        <v>23</v>
      </c>
      <c r="C30" s="52">
        <f>100000*'Q.2.Input'!D27</f>
        <v>6854.683402977661</v>
      </c>
      <c r="D30" s="53" t="str">
        <f t="shared" si="0"/>
        <v>No</v>
      </c>
    </row>
    <row r="31" spans="2:4" x14ac:dyDescent="0.35">
      <c r="B31" s="26">
        <f t="shared" si="1"/>
        <v>24</v>
      </c>
      <c r="C31" s="52">
        <f>100000*'Q.2.Input'!D28</f>
        <v>4250.5725640270648</v>
      </c>
      <c r="D31" s="53" t="str">
        <f t="shared" si="0"/>
        <v>No</v>
      </c>
    </row>
    <row r="32" spans="2:4" x14ac:dyDescent="0.35">
      <c r="B32" s="26">
        <f t="shared" si="1"/>
        <v>25</v>
      </c>
      <c r="C32" s="52">
        <f>100000*'Q.2.Input'!D29</f>
        <v>0</v>
      </c>
      <c r="D32" s="53" t="str">
        <f t="shared" si="0"/>
        <v>No</v>
      </c>
    </row>
    <row r="33" spans="2:4" x14ac:dyDescent="0.35">
      <c r="B33" s="26">
        <f t="shared" si="1"/>
        <v>26</v>
      </c>
      <c r="C33" s="52">
        <f>100000*'Q.2.Input'!D30</f>
        <v>7606.8679393949014</v>
      </c>
      <c r="D33" s="53" t="str">
        <f t="shared" si="0"/>
        <v>Yes</v>
      </c>
    </row>
    <row r="34" spans="2:4" x14ac:dyDescent="0.35">
      <c r="B34" s="26">
        <f t="shared" si="1"/>
        <v>27</v>
      </c>
      <c r="C34" s="52">
        <f>100000*'Q.2.Input'!D31</f>
        <v>9660.5458287988386</v>
      </c>
      <c r="D34" s="53" t="str">
        <f t="shared" si="0"/>
        <v>Yes</v>
      </c>
    </row>
    <row r="35" spans="2:4" x14ac:dyDescent="0.35">
      <c r="B35" s="26">
        <f t="shared" si="1"/>
        <v>28</v>
      </c>
      <c r="C35" s="52">
        <f>100000*'Q.2.Input'!D32</f>
        <v>3766.3408486767594</v>
      </c>
      <c r="D35" s="53" t="str">
        <f t="shared" si="0"/>
        <v>No</v>
      </c>
    </row>
    <row r="36" spans="2:4" x14ac:dyDescent="0.35">
      <c r="B36" s="26">
        <f t="shared" si="1"/>
        <v>29</v>
      </c>
      <c r="C36" s="52">
        <f>100000*'Q.2.Input'!D33</f>
        <v>24776.636513774109</v>
      </c>
      <c r="D36" s="53" t="str">
        <f t="shared" si="0"/>
        <v>Yes</v>
      </c>
    </row>
    <row r="37" spans="2:4" x14ac:dyDescent="0.35">
      <c r="B37" s="26">
        <f t="shared" si="1"/>
        <v>30</v>
      </c>
      <c r="C37" s="52">
        <f>100000*'Q.2.Input'!D34</f>
        <v>1615.8160867292381</v>
      </c>
      <c r="D37" s="53" t="str">
        <f t="shared" si="0"/>
        <v>No</v>
      </c>
    </row>
    <row r="38" spans="2:4" x14ac:dyDescent="0.35">
      <c r="B38" s="26">
        <f t="shared" si="1"/>
        <v>31</v>
      </c>
      <c r="C38" s="52">
        <f>100000*'Q.2.Input'!D35</f>
        <v>5428.4661708570675</v>
      </c>
      <c r="D38" s="53" t="str">
        <f t="shared" si="0"/>
        <v>No</v>
      </c>
    </row>
    <row r="39" spans="2:4" x14ac:dyDescent="0.35">
      <c r="B39" s="26">
        <f t="shared" si="1"/>
        <v>32</v>
      </c>
      <c r="C39" s="52">
        <f>100000*'Q.2.Input'!D36</f>
        <v>0</v>
      </c>
      <c r="D39" s="53" t="str">
        <f t="shared" si="0"/>
        <v>No</v>
      </c>
    </row>
    <row r="40" spans="2:4" x14ac:dyDescent="0.35">
      <c r="B40" s="26">
        <f t="shared" si="1"/>
        <v>33</v>
      </c>
      <c r="C40" s="52">
        <f>100000*'Q.2.Input'!D37</f>
        <v>5384.235701658049</v>
      </c>
      <c r="D40" s="53" t="str">
        <f t="shared" si="0"/>
        <v>No</v>
      </c>
    </row>
    <row r="41" spans="2:4" x14ac:dyDescent="0.35">
      <c r="B41" s="26">
        <f t="shared" si="1"/>
        <v>34</v>
      </c>
      <c r="C41" s="52">
        <f>100000*'Q.2.Input'!D38</f>
        <v>0</v>
      </c>
      <c r="D41" s="53" t="str">
        <f t="shared" si="0"/>
        <v>No</v>
      </c>
    </row>
    <row r="42" spans="2:4" x14ac:dyDescent="0.35">
      <c r="B42" s="26">
        <f t="shared" si="1"/>
        <v>35</v>
      </c>
      <c r="C42" s="52">
        <f>100000*'Q.2.Input'!D39</f>
        <v>3510.3324381832003</v>
      </c>
      <c r="D42" s="53" t="str">
        <f t="shared" si="0"/>
        <v>No</v>
      </c>
    </row>
    <row r="43" spans="2:4" x14ac:dyDescent="0.35">
      <c r="B43" s="26">
        <f t="shared" si="1"/>
        <v>36</v>
      </c>
      <c r="C43" s="52">
        <f>100000*'Q.2.Input'!D40</f>
        <v>24420.247276382979</v>
      </c>
      <c r="D43" s="53" t="str">
        <f t="shared" si="0"/>
        <v>Yes</v>
      </c>
    </row>
    <row r="44" spans="2:4" x14ac:dyDescent="0.35">
      <c r="B44" s="26">
        <f t="shared" si="1"/>
        <v>37</v>
      </c>
      <c r="C44" s="52">
        <f>100000*'Q.2.Input'!D41</f>
        <v>990.42706907191973</v>
      </c>
      <c r="D44" s="53" t="str">
        <f t="shared" si="0"/>
        <v>No</v>
      </c>
    </row>
    <row r="45" spans="2:4" x14ac:dyDescent="0.35">
      <c r="B45" s="26">
        <f t="shared" si="1"/>
        <v>38</v>
      </c>
      <c r="C45" s="52">
        <f>100000*'Q.2.Input'!D42</f>
        <v>5819.3131961638219</v>
      </c>
      <c r="D45" s="53" t="str">
        <f t="shared" si="0"/>
        <v>No</v>
      </c>
    </row>
    <row r="46" spans="2:4" x14ac:dyDescent="0.35">
      <c r="B46" s="26">
        <f t="shared" si="1"/>
        <v>39</v>
      </c>
      <c r="C46" s="52">
        <f>100000*'Q.2.Input'!D43</f>
        <v>0</v>
      </c>
      <c r="D46" s="53" t="str">
        <f t="shared" si="0"/>
        <v>No</v>
      </c>
    </row>
    <row r="47" spans="2:4" x14ac:dyDescent="0.35">
      <c r="B47" s="26">
        <f t="shared" si="1"/>
        <v>40</v>
      </c>
      <c r="C47" s="52">
        <f>100000*'Q.2.Input'!D44</f>
        <v>21440.003757609436</v>
      </c>
      <c r="D47" s="53" t="str">
        <f t="shared" si="0"/>
        <v>Yes</v>
      </c>
    </row>
    <row r="48" spans="2:4" x14ac:dyDescent="0.35">
      <c r="B48" s="26">
        <f t="shared" si="1"/>
        <v>41</v>
      </c>
      <c r="C48" s="52">
        <f>100000*'Q.2.Input'!D45</f>
        <v>0</v>
      </c>
      <c r="D48" s="53" t="str">
        <f t="shared" si="0"/>
        <v>No</v>
      </c>
    </row>
    <row r="49" spans="2:4" x14ac:dyDescent="0.35">
      <c r="B49" s="26">
        <f t="shared" si="1"/>
        <v>42</v>
      </c>
      <c r="C49" s="52">
        <f>100000*'Q.2.Input'!D46</f>
        <v>7078.6584080038574</v>
      </c>
      <c r="D49" s="53" t="str">
        <f t="shared" si="0"/>
        <v>Yes</v>
      </c>
    </row>
    <row r="50" spans="2:4" x14ac:dyDescent="0.35">
      <c r="B50" s="26">
        <f t="shared" si="1"/>
        <v>43</v>
      </c>
      <c r="C50" s="52">
        <f>100000*'Q.2.Input'!D47</f>
        <v>6098.7167518855977</v>
      </c>
      <c r="D50" s="53" t="str">
        <f t="shared" si="0"/>
        <v>No</v>
      </c>
    </row>
    <row r="51" spans="2:4" x14ac:dyDescent="0.35">
      <c r="B51" s="26">
        <f t="shared" si="1"/>
        <v>44</v>
      </c>
      <c r="C51" s="52">
        <f>100000*'Q.2.Input'!D48</f>
        <v>7760.2787549821778</v>
      </c>
      <c r="D51" s="53" t="str">
        <f t="shared" si="0"/>
        <v>Yes</v>
      </c>
    </row>
    <row r="52" spans="2:4" x14ac:dyDescent="0.35">
      <c r="B52" s="26">
        <f t="shared" si="1"/>
        <v>45</v>
      </c>
      <c r="C52" s="52">
        <f>100000*'Q.2.Input'!D49</f>
        <v>599.06558220130796</v>
      </c>
      <c r="D52" s="53" t="str">
        <f t="shared" si="0"/>
        <v>No</v>
      </c>
    </row>
    <row r="53" spans="2:4" x14ac:dyDescent="0.35">
      <c r="B53" s="26">
        <f t="shared" si="1"/>
        <v>46</v>
      </c>
      <c r="C53" s="52">
        <f>100000*'Q.2.Input'!D50</f>
        <v>3033.227515425584</v>
      </c>
      <c r="D53" s="53" t="str">
        <f t="shared" si="0"/>
        <v>No</v>
      </c>
    </row>
    <row r="54" spans="2:4" x14ac:dyDescent="0.35">
      <c r="B54" s="26">
        <f t="shared" si="1"/>
        <v>47</v>
      </c>
      <c r="C54" s="52">
        <f>100000*'Q.2.Input'!D51</f>
        <v>3115.2491708043017</v>
      </c>
      <c r="D54" s="53" t="str">
        <f t="shared" si="0"/>
        <v>No</v>
      </c>
    </row>
    <row r="55" spans="2:4" x14ac:dyDescent="0.35">
      <c r="B55" s="26">
        <f t="shared" si="1"/>
        <v>48</v>
      </c>
      <c r="C55" s="52">
        <f>100000*'Q.2.Input'!D52</f>
        <v>7783.1677073167957</v>
      </c>
      <c r="D55" s="53" t="str">
        <f t="shared" si="0"/>
        <v>Yes</v>
      </c>
    </row>
    <row r="56" spans="2:4" x14ac:dyDescent="0.35">
      <c r="B56" s="26">
        <f t="shared" si="1"/>
        <v>49</v>
      </c>
      <c r="C56" s="52">
        <f>100000*'Q.2.Input'!D53</f>
        <v>0</v>
      </c>
      <c r="D56" s="53" t="str">
        <f t="shared" si="0"/>
        <v>No</v>
      </c>
    </row>
    <row r="57" spans="2:4" x14ac:dyDescent="0.35">
      <c r="B57" s="26">
        <f t="shared" si="1"/>
        <v>50</v>
      </c>
      <c r="C57" s="52">
        <f>100000*'Q.2.Input'!D54</f>
        <v>5116.7343397263166</v>
      </c>
      <c r="D57" s="53" t="str">
        <f t="shared" si="0"/>
        <v>No</v>
      </c>
    </row>
    <row r="58" spans="2:4" x14ac:dyDescent="0.35">
      <c r="B58" s="26">
        <f t="shared" si="1"/>
        <v>51</v>
      </c>
      <c r="C58" s="52">
        <f>100000*'Q.2.Input'!D55</f>
        <v>3529.3537982114799</v>
      </c>
      <c r="D58" s="53" t="str">
        <f t="shared" si="0"/>
        <v>No</v>
      </c>
    </row>
    <row r="59" spans="2:4" x14ac:dyDescent="0.35">
      <c r="B59" s="26">
        <f t="shared" si="1"/>
        <v>52</v>
      </c>
      <c r="C59" s="52">
        <f>100000*'Q.2.Input'!D56</f>
        <v>5590.6296698515744</v>
      </c>
      <c r="D59" s="53" t="str">
        <f t="shared" si="0"/>
        <v>No</v>
      </c>
    </row>
    <row r="60" spans="2:4" x14ac:dyDescent="0.35">
      <c r="B60" s="26">
        <f t="shared" si="1"/>
        <v>53</v>
      </c>
      <c r="C60" s="52">
        <f>100000*'Q.2.Input'!D57</f>
        <v>7181.7511331914357</v>
      </c>
      <c r="D60" s="53" t="str">
        <f t="shared" si="0"/>
        <v>Yes</v>
      </c>
    </row>
    <row r="61" spans="2:4" x14ac:dyDescent="0.35">
      <c r="B61" s="26">
        <f t="shared" si="1"/>
        <v>54</v>
      </c>
      <c r="C61" s="52">
        <f>100000*'Q.2.Input'!D58</f>
        <v>0</v>
      </c>
      <c r="D61" s="53" t="str">
        <f t="shared" si="0"/>
        <v>No</v>
      </c>
    </row>
    <row r="62" spans="2:4" x14ac:dyDescent="0.35">
      <c r="B62" s="26">
        <f t="shared" si="1"/>
        <v>55</v>
      </c>
      <c r="C62" s="52">
        <f>100000*'Q.2.Input'!D59</f>
        <v>0</v>
      </c>
      <c r="D62" s="53" t="str">
        <f t="shared" si="0"/>
        <v>No</v>
      </c>
    </row>
    <row r="63" spans="2:4" x14ac:dyDescent="0.35">
      <c r="B63" s="26">
        <f t="shared" si="1"/>
        <v>56</v>
      </c>
      <c r="C63" s="52">
        <f>100000*'Q.2.Input'!D60</f>
        <v>12821.246211123871</v>
      </c>
      <c r="D63" s="53" t="str">
        <f t="shared" si="0"/>
        <v>Yes</v>
      </c>
    </row>
    <row r="64" spans="2:4" x14ac:dyDescent="0.35">
      <c r="B64" s="26">
        <f t="shared" si="1"/>
        <v>57</v>
      </c>
      <c r="C64" s="52">
        <f>100000*'Q.2.Input'!D61</f>
        <v>3413.2319654164298</v>
      </c>
      <c r="D64" s="53" t="str">
        <f t="shared" si="0"/>
        <v>No</v>
      </c>
    </row>
    <row r="65" spans="2:4" x14ac:dyDescent="0.35">
      <c r="B65" s="26">
        <f t="shared" si="1"/>
        <v>58</v>
      </c>
      <c r="C65" s="52">
        <f>100000*'Q.2.Input'!D62</f>
        <v>3900.8298544892573</v>
      </c>
      <c r="D65" s="53" t="str">
        <f t="shared" si="0"/>
        <v>No</v>
      </c>
    </row>
    <row r="66" spans="2:4" x14ac:dyDescent="0.35">
      <c r="B66" s="26">
        <f t="shared" si="1"/>
        <v>59</v>
      </c>
      <c r="C66" s="52">
        <f>100000*'Q.2.Input'!D63</f>
        <v>6224.7348568998159</v>
      </c>
      <c r="D66" s="53" t="str">
        <f t="shared" si="0"/>
        <v>No</v>
      </c>
    </row>
    <row r="67" spans="2:4" x14ac:dyDescent="0.35">
      <c r="B67" s="26">
        <f t="shared" si="1"/>
        <v>60</v>
      </c>
      <c r="C67" s="52">
        <f>100000*'Q.2.Input'!D64</f>
        <v>3641.6337834818178</v>
      </c>
      <c r="D67" s="53" t="str">
        <f t="shared" si="0"/>
        <v>No</v>
      </c>
    </row>
    <row r="68" spans="2:4" x14ac:dyDescent="0.35">
      <c r="B68" s="26">
        <f t="shared" si="1"/>
        <v>61</v>
      </c>
      <c r="C68" s="52">
        <f>100000*'Q.2.Input'!D65</f>
        <v>7491.8822480100098</v>
      </c>
      <c r="D68" s="53" t="str">
        <f t="shared" si="0"/>
        <v>Yes</v>
      </c>
    </row>
    <row r="69" spans="2:4" x14ac:dyDescent="0.35">
      <c r="B69" s="26">
        <f t="shared" si="1"/>
        <v>62</v>
      </c>
      <c r="C69" s="52">
        <f>100000*'Q.2.Input'!D66</f>
        <v>6338.3052560810174</v>
      </c>
      <c r="D69" s="53" t="str">
        <f t="shared" si="0"/>
        <v>No</v>
      </c>
    </row>
    <row r="70" spans="2:4" x14ac:dyDescent="0.35">
      <c r="B70" s="26">
        <f t="shared" si="1"/>
        <v>63</v>
      </c>
      <c r="C70" s="52">
        <f>100000*'Q.2.Input'!D67</f>
        <v>5557.706917363078</v>
      </c>
      <c r="D70" s="53" t="str">
        <f t="shared" si="0"/>
        <v>No</v>
      </c>
    </row>
    <row r="71" spans="2:4" x14ac:dyDescent="0.35">
      <c r="B71" s="26">
        <f t="shared" si="1"/>
        <v>64</v>
      </c>
      <c r="C71" s="52">
        <f>100000*'Q.2.Input'!D68</f>
        <v>3905.5641348743543</v>
      </c>
      <c r="D71" s="53" t="str">
        <f t="shared" si="0"/>
        <v>No</v>
      </c>
    </row>
    <row r="72" spans="2:4" x14ac:dyDescent="0.35">
      <c r="B72" s="26">
        <f t="shared" si="1"/>
        <v>65</v>
      </c>
      <c r="C72" s="52">
        <f>100000*'Q.2.Input'!D69</f>
        <v>5515.5961478638628</v>
      </c>
      <c r="D72" s="53" t="str">
        <f t="shared" si="0"/>
        <v>No</v>
      </c>
    </row>
    <row r="73" spans="2:4" x14ac:dyDescent="0.35">
      <c r="B73" s="26">
        <f t="shared" si="1"/>
        <v>66</v>
      </c>
      <c r="C73" s="52">
        <f>100000*'Q.2.Input'!D70</f>
        <v>0</v>
      </c>
      <c r="D73" s="53" t="str">
        <f t="shared" ref="D73:D107" si="2">IF(C73&gt;$F$2,"Yes","No")</f>
        <v>No</v>
      </c>
    </row>
    <row r="74" spans="2:4" x14ac:dyDescent="0.35">
      <c r="B74" s="26">
        <f t="shared" ref="B74:B107" si="3">B73+1</f>
        <v>67</v>
      </c>
      <c r="C74" s="52">
        <f>100000*'Q.2.Input'!D71</f>
        <v>5100.6977192838658</v>
      </c>
      <c r="D74" s="53" t="str">
        <f t="shared" si="2"/>
        <v>No</v>
      </c>
    </row>
    <row r="75" spans="2:4" x14ac:dyDescent="0.35">
      <c r="B75" s="26">
        <f t="shared" si="3"/>
        <v>68</v>
      </c>
      <c r="C75" s="52">
        <f>100000*'Q.2.Input'!D72</f>
        <v>0</v>
      </c>
      <c r="D75" s="53" t="str">
        <f t="shared" si="2"/>
        <v>No</v>
      </c>
    </row>
    <row r="76" spans="2:4" x14ac:dyDescent="0.35">
      <c r="B76" s="26">
        <f t="shared" si="3"/>
        <v>69</v>
      </c>
      <c r="C76" s="52">
        <f>100000*'Q.2.Input'!D73</f>
        <v>7097.5650247874082</v>
      </c>
      <c r="D76" s="53" t="str">
        <f t="shared" si="2"/>
        <v>Yes</v>
      </c>
    </row>
    <row r="77" spans="2:4" x14ac:dyDescent="0.35">
      <c r="B77" s="26">
        <f t="shared" si="3"/>
        <v>70</v>
      </c>
      <c r="C77" s="52">
        <f>100000*'Q.2.Input'!D74</f>
        <v>17843.101411014904</v>
      </c>
      <c r="D77" s="53" t="str">
        <f t="shared" si="2"/>
        <v>Yes</v>
      </c>
    </row>
    <row r="78" spans="2:4" x14ac:dyDescent="0.35">
      <c r="B78" s="26">
        <f t="shared" si="3"/>
        <v>71</v>
      </c>
      <c r="C78" s="52">
        <f>100000*'Q.2.Input'!D75</f>
        <v>27679.656973272959</v>
      </c>
      <c r="D78" s="53" t="str">
        <f t="shared" si="2"/>
        <v>Yes</v>
      </c>
    </row>
    <row r="79" spans="2:4" x14ac:dyDescent="0.35">
      <c r="B79" s="26">
        <f t="shared" si="3"/>
        <v>72</v>
      </c>
      <c r="C79" s="52">
        <f>100000*'Q.2.Input'!D76</f>
        <v>6863.4897531662882</v>
      </c>
      <c r="D79" s="53" t="str">
        <f t="shared" si="2"/>
        <v>No</v>
      </c>
    </row>
    <row r="80" spans="2:4" x14ac:dyDescent="0.35">
      <c r="B80" s="26">
        <f t="shared" si="3"/>
        <v>73</v>
      </c>
      <c r="C80" s="52">
        <f>100000*'Q.2.Input'!D77</f>
        <v>0</v>
      </c>
      <c r="D80" s="53" t="str">
        <f t="shared" si="2"/>
        <v>No</v>
      </c>
    </row>
    <row r="81" spans="2:4" x14ac:dyDescent="0.35">
      <c r="B81" s="26">
        <f t="shared" si="3"/>
        <v>74</v>
      </c>
      <c r="C81" s="52">
        <f>100000*'Q.2.Input'!D78</f>
        <v>14329.736167423212</v>
      </c>
      <c r="D81" s="53" t="str">
        <f t="shared" si="2"/>
        <v>Yes</v>
      </c>
    </row>
    <row r="82" spans="2:4" x14ac:dyDescent="0.35">
      <c r="B82" s="26">
        <f t="shared" si="3"/>
        <v>75</v>
      </c>
      <c r="C82" s="52">
        <f>100000*'Q.2.Input'!D79</f>
        <v>28275.7858932405</v>
      </c>
      <c r="D82" s="53" t="str">
        <f t="shared" si="2"/>
        <v>Yes</v>
      </c>
    </row>
    <row r="83" spans="2:4" x14ac:dyDescent="0.35">
      <c r="B83" s="26">
        <f t="shared" si="3"/>
        <v>76</v>
      </c>
      <c r="C83" s="52">
        <f>100000*'Q.2.Input'!D80</f>
        <v>5599.4367771587949</v>
      </c>
      <c r="D83" s="53" t="str">
        <f t="shared" si="2"/>
        <v>No</v>
      </c>
    </row>
    <row r="84" spans="2:4" x14ac:dyDescent="0.35">
      <c r="B84" s="26">
        <f t="shared" si="3"/>
        <v>77</v>
      </c>
      <c r="C84" s="52">
        <f>100000*'Q.2.Input'!D81</f>
        <v>6272.1307722877327</v>
      </c>
      <c r="D84" s="53" t="str">
        <f t="shared" si="2"/>
        <v>No</v>
      </c>
    </row>
    <row r="85" spans="2:4" x14ac:dyDescent="0.35">
      <c r="B85" s="26">
        <f t="shared" si="3"/>
        <v>78</v>
      </c>
      <c r="C85" s="52">
        <f>100000*'Q.2.Input'!D82</f>
        <v>10369.413531171711</v>
      </c>
      <c r="D85" s="53" t="str">
        <f t="shared" si="2"/>
        <v>Yes</v>
      </c>
    </row>
    <row r="86" spans="2:4" x14ac:dyDescent="0.35">
      <c r="B86" s="26">
        <f t="shared" si="3"/>
        <v>79</v>
      </c>
      <c r="C86" s="52">
        <f>100000*'Q.2.Input'!D83</f>
        <v>7461.1348197501538</v>
      </c>
      <c r="D86" s="53" t="str">
        <f t="shared" si="2"/>
        <v>Yes</v>
      </c>
    </row>
    <row r="87" spans="2:4" x14ac:dyDescent="0.35">
      <c r="B87" s="26">
        <f t="shared" si="3"/>
        <v>80</v>
      </c>
      <c r="C87" s="52">
        <f>100000*'Q.2.Input'!D84</f>
        <v>3579.0528381349109</v>
      </c>
      <c r="D87" s="53" t="str">
        <f t="shared" si="2"/>
        <v>No</v>
      </c>
    </row>
    <row r="88" spans="2:4" x14ac:dyDescent="0.35">
      <c r="B88" s="26">
        <f t="shared" si="3"/>
        <v>81</v>
      </c>
      <c r="C88" s="52">
        <f>100000*'Q.2.Input'!D85</f>
        <v>7275.267241531139</v>
      </c>
      <c r="D88" s="53" t="str">
        <f t="shared" si="2"/>
        <v>Yes</v>
      </c>
    </row>
    <row r="89" spans="2:4" x14ac:dyDescent="0.35">
      <c r="B89" s="26">
        <f t="shared" si="3"/>
        <v>82</v>
      </c>
      <c r="C89" s="52">
        <f>100000*'Q.2.Input'!D86</f>
        <v>0</v>
      </c>
      <c r="D89" s="53" t="str">
        <f t="shared" si="2"/>
        <v>No</v>
      </c>
    </row>
    <row r="90" spans="2:4" x14ac:dyDescent="0.35">
      <c r="B90" s="26">
        <f t="shared" si="3"/>
        <v>83</v>
      </c>
      <c r="C90" s="52">
        <f>100000*'Q.2.Input'!D87</f>
        <v>4448.7084635928122</v>
      </c>
      <c r="D90" s="53" t="str">
        <f t="shared" si="2"/>
        <v>No</v>
      </c>
    </row>
    <row r="91" spans="2:4" x14ac:dyDescent="0.35">
      <c r="B91" s="26">
        <f t="shared" si="3"/>
        <v>84</v>
      </c>
      <c r="C91" s="52">
        <f>100000*'Q.2.Input'!D88</f>
        <v>0</v>
      </c>
      <c r="D91" s="53" t="str">
        <f t="shared" si="2"/>
        <v>No</v>
      </c>
    </row>
    <row r="92" spans="2:4" x14ac:dyDescent="0.35">
      <c r="B92" s="26">
        <f t="shared" si="3"/>
        <v>85</v>
      </c>
      <c r="C92" s="52">
        <f>100000*'Q.2.Input'!D89</f>
        <v>26639.531784056937</v>
      </c>
      <c r="D92" s="53" t="str">
        <f t="shared" si="2"/>
        <v>Yes</v>
      </c>
    </row>
    <row r="93" spans="2:4" x14ac:dyDescent="0.35">
      <c r="B93" s="26">
        <f t="shared" si="3"/>
        <v>86</v>
      </c>
      <c r="C93" s="52">
        <f>100000*'Q.2.Input'!D90</f>
        <v>0</v>
      </c>
      <c r="D93" s="53" t="str">
        <f t="shared" si="2"/>
        <v>No</v>
      </c>
    </row>
    <row r="94" spans="2:4" x14ac:dyDescent="0.35">
      <c r="B94" s="26">
        <f t="shared" si="3"/>
        <v>87</v>
      </c>
      <c r="C94" s="52">
        <f>100000*'Q.2.Input'!D91</f>
        <v>23205.745774650575</v>
      </c>
      <c r="D94" s="53" t="str">
        <f t="shared" si="2"/>
        <v>Yes</v>
      </c>
    </row>
    <row r="95" spans="2:4" x14ac:dyDescent="0.35">
      <c r="B95" s="26">
        <f t="shared" si="3"/>
        <v>88</v>
      </c>
      <c r="C95" s="52">
        <f>100000*'Q.2.Input'!D92</f>
        <v>7968.8656145787099</v>
      </c>
      <c r="D95" s="53" t="str">
        <f t="shared" si="2"/>
        <v>Yes</v>
      </c>
    </row>
    <row r="96" spans="2:4" x14ac:dyDescent="0.35">
      <c r="B96" s="26">
        <f t="shared" si="3"/>
        <v>89</v>
      </c>
      <c r="C96" s="52">
        <f>100000*'Q.2.Input'!D93</f>
        <v>4857.4933998531842</v>
      </c>
      <c r="D96" s="53" t="str">
        <f t="shared" si="2"/>
        <v>No</v>
      </c>
    </row>
    <row r="97" spans="2:4" x14ac:dyDescent="0.35">
      <c r="B97" s="26">
        <f t="shared" si="3"/>
        <v>90</v>
      </c>
      <c r="C97" s="52">
        <f>100000*'Q.2.Input'!D94</f>
        <v>3001.8120483399935</v>
      </c>
      <c r="D97" s="53" t="str">
        <f t="shared" si="2"/>
        <v>No</v>
      </c>
    </row>
    <row r="98" spans="2:4" x14ac:dyDescent="0.35">
      <c r="B98" s="26">
        <f t="shared" si="3"/>
        <v>91</v>
      </c>
      <c r="C98" s="52">
        <f>100000*'Q.2.Input'!D95</f>
        <v>1915.4490802854584</v>
      </c>
      <c r="D98" s="53" t="str">
        <f t="shared" si="2"/>
        <v>No</v>
      </c>
    </row>
    <row r="99" spans="2:4" x14ac:dyDescent="0.35">
      <c r="B99" s="26">
        <f t="shared" si="3"/>
        <v>92</v>
      </c>
      <c r="C99" s="52">
        <f>100000*'Q.2.Input'!D96</f>
        <v>25176.345344918627</v>
      </c>
      <c r="D99" s="53" t="str">
        <f t="shared" si="2"/>
        <v>Yes</v>
      </c>
    </row>
    <row r="100" spans="2:4" x14ac:dyDescent="0.35">
      <c r="B100" s="26">
        <f t="shared" si="3"/>
        <v>93</v>
      </c>
      <c r="C100" s="52">
        <f>100000*'Q.2.Input'!D97</f>
        <v>1826.7765260465585</v>
      </c>
      <c r="D100" s="53" t="str">
        <f t="shared" si="2"/>
        <v>No</v>
      </c>
    </row>
    <row r="101" spans="2:4" x14ac:dyDescent="0.35">
      <c r="B101" s="26">
        <f t="shared" si="3"/>
        <v>94</v>
      </c>
      <c r="C101" s="52">
        <f>100000*'Q.2.Input'!D98</f>
        <v>5191.6888300490964</v>
      </c>
      <c r="D101" s="53" t="str">
        <f t="shared" si="2"/>
        <v>No</v>
      </c>
    </row>
    <row r="102" spans="2:4" x14ac:dyDescent="0.35">
      <c r="B102" s="26">
        <f t="shared" si="3"/>
        <v>95</v>
      </c>
      <c r="C102" s="52">
        <f>100000*'Q.2.Input'!D99</f>
        <v>5841.6285418162815</v>
      </c>
      <c r="D102" s="53" t="str">
        <f t="shared" si="2"/>
        <v>No</v>
      </c>
    </row>
    <row r="103" spans="2:4" x14ac:dyDescent="0.35">
      <c r="B103" s="26">
        <f t="shared" si="3"/>
        <v>96</v>
      </c>
      <c r="C103" s="52">
        <f>100000*'Q.2.Input'!D100</f>
        <v>26237.434936203776</v>
      </c>
      <c r="D103" s="53" t="str">
        <f t="shared" si="2"/>
        <v>Yes</v>
      </c>
    </row>
    <row r="104" spans="2:4" x14ac:dyDescent="0.35">
      <c r="B104" s="26">
        <f t="shared" si="3"/>
        <v>97</v>
      </c>
      <c r="C104" s="52">
        <f>100000*'Q.2.Input'!D101</f>
        <v>0</v>
      </c>
      <c r="D104" s="53" t="str">
        <f t="shared" si="2"/>
        <v>No</v>
      </c>
    </row>
    <row r="105" spans="2:4" x14ac:dyDescent="0.35">
      <c r="B105" s="26">
        <f t="shared" si="3"/>
        <v>98</v>
      </c>
      <c r="C105" s="52">
        <f>100000*'Q.2.Input'!D102</f>
        <v>5895.5024454363502</v>
      </c>
      <c r="D105" s="53" t="str">
        <f t="shared" si="2"/>
        <v>No</v>
      </c>
    </row>
    <row r="106" spans="2:4" x14ac:dyDescent="0.35">
      <c r="B106" s="26">
        <f t="shared" si="3"/>
        <v>99</v>
      </c>
      <c r="C106" s="52">
        <f>100000*'Q.2.Input'!D103</f>
        <v>7268.164545623179</v>
      </c>
      <c r="D106" s="53" t="str">
        <f t="shared" si="2"/>
        <v>Yes</v>
      </c>
    </row>
    <row r="107" spans="2:4" x14ac:dyDescent="0.35">
      <c r="B107" s="32">
        <f t="shared" si="3"/>
        <v>100</v>
      </c>
      <c r="C107" s="54">
        <f>100000*'Q.2.Input'!D104</f>
        <v>0</v>
      </c>
      <c r="D107" s="55" t="str">
        <f t="shared" si="2"/>
        <v>No</v>
      </c>
    </row>
    <row r="111" spans="2:4" x14ac:dyDescent="0.35">
      <c r="D111" s="1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8AE1-46F5-481B-8559-11F10361452E}">
  <dimension ref="D2:I108"/>
  <sheetViews>
    <sheetView showGridLines="0" workbookViewId="0"/>
  </sheetViews>
  <sheetFormatPr defaultRowHeight="14.5" x14ac:dyDescent="0.35"/>
  <cols>
    <col min="4" max="4" width="10" bestFit="1" customWidth="1"/>
    <col min="5" max="5" width="10.1796875" bestFit="1" customWidth="1"/>
    <col min="6" max="6" width="12" bestFit="1" customWidth="1"/>
    <col min="7" max="7" width="16.36328125" customWidth="1"/>
    <col min="8" max="8" width="9.6328125" bestFit="1" customWidth="1"/>
  </cols>
  <sheetData>
    <row r="2" spans="4:9" x14ac:dyDescent="0.35">
      <c r="G2" s="3" t="s">
        <v>26</v>
      </c>
      <c r="H2" s="56">
        <f>AVERAGE(H6:H105)</f>
        <v>304.87647327662626</v>
      </c>
      <c r="I2" s="47"/>
    </row>
    <row r="3" spans="4:9" x14ac:dyDescent="0.35">
      <c r="H3" s="2"/>
    </row>
    <row r="4" spans="4:9" x14ac:dyDescent="0.35">
      <c r="F4" s="47"/>
      <c r="G4" s="47"/>
      <c r="H4" s="47"/>
    </row>
    <row r="5" spans="4:9" x14ac:dyDescent="0.35">
      <c r="D5" s="3" t="s">
        <v>0</v>
      </c>
      <c r="E5" s="3" t="s">
        <v>21</v>
      </c>
      <c r="F5" s="3" t="s">
        <v>23</v>
      </c>
      <c r="G5" s="3" t="s">
        <v>24</v>
      </c>
      <c r="H5" s="3" t="s">
        <v>25</v>
      </c>
    </row>
    <row r="6" spans="4:9" x14ac:dyDescent="0.35">
      <c r="D6" s="26">
        <v>1</v>
      </c>
      <c r="E6" s="52">
        <f>100000*'Q.2.Input'!D5</f>
        <v>10560.483775525176</v>
      </c>
      <c r="F6" s="52">
        <v>100000</v>
      </c>
      <c r="G6" s="61">
        <f>F6-E6</f>
        <v>89439.516224474821</v>
      </c>
      <c r="H6" s="50">
        <f>IF(G6&lt;=0,0,SQRT(G6))</f>
        <v>299.06440146643132</v>
      </c>
    </row>
    <row r="7" spans="4:9" x14ac:dyDescent="0.35">
      <c r="D7" s="26">
        <f>D6+1</f>
        <v>2</v>
      </c>
      <c r="E7" s="52">
        <f>100000*'Q.2.Input'!D6</f>
        <v>6236.5062606130468</v>
      </c>
      <c r="F7" s="52">
        <v>100000</v>
      </c>
      <c r="G7" s="62">
        <f t="shared" ref="G7:G70" si="0">F7-E7</f>
        <v>93763.493739386948</v>
      </c>
      <c r="H7" s="52">
        <f t="shared" ref="H7:H70" si="1">IF(G7&lt;=0,0,SQRT(G7))</f>
        <v>306.2082522392023</v>
      </c>
    </row>
    <row r="8" spans="4:9" x14ac:dyDescent="0.35">
      <c r="D8" s="26">
        <f t="shared" ref="D8:D71" si="2">D7+1</f>
        <v>3</v>
      </c>
      <c r="E8" s="52">
        <f>100000*'Q.2.Input'!D7</f>
        <v>0</v>
      </c>
      <c r="F8" s="52">
        <v>100000</v>
      </c>
      <c r="G8" s="62">
        <f t="shared" si="0"/>
        <v>100000</v>
      </c>
      <c r="H8" s="52">
        <f t="shared" si="1"/>
        <v>316.22776601683796</v>
      </c>
    </row>
    <row r="9" spans="4:9" x14ac:dyDescent="0.35">
      <c r="D9" s="26">
        <f t="shared" si="2"/>
        <v>4</v>
      </c>
      <c r="E9" s="52">
        <f>100000*'Q.2.Input'!D8</f>
        <v>8036.240837501141</v>
      </c>
      <c r="F9" s="52">
        <v>100000</v>
      </c>
      <c r="G9" s="62">
        <f t="shared" si="0"/>
        <v>91963.759162498856</v>
      </c>
      <c r="H9" s="52">
        <f t="shared" si="1"/>
        <v>303.25527062608302</v>
      </c>
    </row>
    <row r="10" spans="4:9" x14ac:dyDescent="0.35">
      <c r="D10" s="26">
        <f t="shared" si="2"/>
        <v>5</v>
      </c>
      <c r="E10" s="52">
        <f>100000*'Q.2.Input'!D9</f>
        <v>0</v>
      </c>
      <c r="F10" s="52">
        <v>100000</v>
      </c>
      <c r="G10" s="62">
        <f t="shared" si="0"/>
        <v>100000</v>
      </c>
      <c r="H10" s="52">
        <f t="shared" si="1"/>
        <v>316.22776601683796</v>
      </c>
    </row>
    <row r="11" spans="4:9" x14ac:dyDescent="0.35">
      <c r="D11" s="26">
        <f t="shared" si="2"/>
        <v>6</v>
      </c>
      <c r="E11" s="52">
        <f>100000*'Q.2.Input'!D10</f>
        <v>6927.2879654786375</v>
      </c>
      <c r="F11" s="52">
        <v>100000</v>
      </c>
      <c r="G11" s="62">
        <f t="shared" si="0"/>
        <v>93072.712034521363</v>
      </c>
      <c r="H11" s="52">
        <f t="shared" si="1"/>
        <v>305.07820642340442</v>
      </c>
    </row>
    <row r="12" spans="4:9" x14ac:dyDescent="0.35">
      <c r="D12" s="26">
        <f t="shared" si="2"/>
        <v>7</v>
      </c>
      <c r="E12" s="52">
        <f>100000*'Q.2.Input'!D11</f>
        <v>0</v>
      </c>
      <c r="F12" s="52">
        <v>100000</v>
      </c>
      <c r="G12" s="62">
        <f t="shared" si="0"/>
        <v>100000</v>
      </c>
      <c r="H12" s="52">
        <f t="shared" si="1"/>
        <v>316.22776601683796</v>
      </c>
    </row>
    <row r="13" spans="4:9" x14ac:dyDescent="0.35">
      <c r="D13" s="26">
        <f t="shared" si="2"/>
        <v>8</v>
      </c>
      <c r="E13" s="52">
        <f>100000*'Q.2.Input'!D12</f>
        <v>4503.871668593416</v>
      </c>
      <c r="F13" s="52">
        <v>100000</v>
      </c>
      <c r="G13" s="62">
        <f t="shared" si="0"/>
        <v>95496.12833140658</v>
      </c>
      <c r="H13" s="52">
        <f t="shared" si="1"/>
        <v>309.02447853108106</v>
      </c>
    </row>
    <row r="14" spans="4:9" x14ac:dyDescent="0.35">
      <c r="D14" s="26">
        <f t="shared" si="2"/>
        <v>9</v>
      </c>
      <c r="E14" s="52">
        <f>100000*'Q.2.Input'!D13</f>
        <v>29748.766780160506</v>
      </c>
      <c r="F14" s="52">
        <v>100000</v>
      </c>
      <c r="G14" s="62">
        <f t="shared" si="0"/>
        <v>70251.233219839487</v>
      </c>
      <c r="H14" s="52">
        <f t="shared" si="1"/>
        <v>265.04949201958391</v>
      </c>
    </row>
    <row r="15" spans="4:9" x14ac:dyDescent="0.35">
      <c r="D15" s="26">
        <f t="shared" si="2"/>
        <v>10</v>
      </c>
      <c r="E15" s="52">
        <f>100000*'Q.2.Input'!D14</f>
        <v>3252.7237818044773</v>
      </c>
      <c r="F15" s="52">
        <v>100000</v>
      </c>
      <c r="G15" s="62">
        <f t="shared" si="0"/>
        <v>96747.276218195519</v>
      </c>
      <c r="H15" s="52">
        <f t="shared" si="1"/>
        <v>311.04224185501801</v>
      </c>
    </row>
    <row r="16" spans="4:9" x14ac:dyDescent="0.35">
      <c r="D16" s="26">
        <f t="shared" si="2"/>
        <v>11</v>
      </c>
      <c r="E16" s="52">
        <f>100000*'Q.2.Input'!D15</f>
        <v>0</v>
      </c>
      <c r="F16" s="52">
        <v>100000</v>
      </c>
      <c r="G16" s="62">
        <f t="shared" si="0"/>
        <v>100000</v>
      </c>
      <c r="H16" s="52">
        <f t="shared" si="1"/>
        <v>316.22776601683796</v>
      </c>
    </row>
    <row r="17" spans="4:8" x14ac:dyDescent="0.35">
      <c r="D17" s="26">
        <f t="shared" si="2"/>
        <v>12</v>
      </c>
      <c r="E17" s="52">
        <f>100000*'Q.2.Input'!D16</f>
        <v>6962.7229666285348</v>
      </c>
      <c r="F17" s="52">
        <v>100000</v>
      </c>
      <c r="G17" s="62">
        <f t="shared" si="0"/>
        <v>93037.277033371472</v>
      </c>
      <c r="H17" s="52">
        <f t="shared" si="1"/>
        <v>305.02012562021457</v>
      </c>
    </row>
    <row r="18" spans="4:8" x14ac:dyDescent="0.35">
      <c r="D18" s="26">
        <f t="shared" si="2"/>
        <v>13</v>
      </c>
      <c r="E18" s="52">
        <f>100000*'Q.2.Input'!D17</f>
        <v>7764.7089889845229</v>
      </c>
      <c r="F18" s="52">
        <v>100000</v>
      </c>
      <c r="G18" s="62">
        <f t="shared" si="0"/>
        <v>92235.291011015477</v>
      </c>
      <c r="H18" s="52">
        <f t="shared" si="1"/>
        <v>303.70263583152433</v>
      </c>
    </row>
    <row r="19" spans="4:8" x14ac:dyDescent="0.35">
      <c r="D19" s="26">
        <f t="shared" si="2"/>
        <v>14</v>
      </c>
      <c r="E19" s="52">
        <f>100000*'Q.2.Input'!D18</f>
        <v>22308.845800866249</v>
      </c>
      <c r="F19" s="52">
        <v>100000</v>
      </c>
      <c r="G19" s="62">
        <f t="shared" si="0"/>
        <v>77691.154199133744</v>
      </c>
      <c r="H19" s="52">
        <f t="shared" si="1"/>
        <v>278.73132977678296</v>
      </c>
    </row>
    <row r="20" spans="4:8" x14ac:dyDescent="0.35">
      <c r="D20" s="26">
        <f t="shared" si="2"/>
        <v>15</v>
      </c>
      <c r="E20" s="52">
        <f>100000*'Q.2.Input'!D19</f>
        <v>6661.7400130929936</v>
      </c>
      <c r="F20" s="52">
        <v>100000</v>
      </c>
      <c r="G20" s="62">
        <f t="shared" si="0"/>
        <v>93338.259986907011</v>
      </c>
      <c r="H20" s="52">
        <f t="shared" si="1"/>
        <v>305.51310935360368</v>
      </c>
    </row>
    <row r="21" spans="4:8" x14ac:dyDescent="0.35">
      <c r="D21" s="26">
        <f t="shared" si="2"/>
        <v>16</v>
      </c>
      <c r="E21" s="52">
        <f>100000*'Q.2.Input'!D20</f>
        <v>7450.063190083345</v>
      </c>
      <c r="F21" s="52">
        <v>100000</v>
      </c>
      <c r="G21" s="62">
        <f t="shared" si="0"/>
        <v>92549.93680991666</v>
      </c>
      <c r="H21" s="52">
        <f t="shared" si="1"/>
        <v>304.22021104771568</v>
      </c>
    </row>
    <row r="22" spans="4:8" x14ac:dyDescent="0.35">
      <c r="D22" s="26">
        <f t="shared" si="2"/>
        <v>17</v>
      </c>
      <c r="E22" s="52">
        <f>100000*'Q.2.Input'!D21</f>
        <v>0</v>
      </c>
      <c r="F22" s="52">
        <v>100000</v>
      </c>
      <c r="G22" s="62">
        <f t="shared" si="0"/>
        <v>100000</v>
      </c>
      <c r="H22" s="52">
        <f t="shared" si="1"/>
        <v>316.22776601683796</v>
      </c>
    </row>
    <row r="23" spans="4:8" x14ac:dyDescent="0.35">
      <c r="D23" s="26">
        <f t="shared" si="2"/>
        <v>18</v>
      </c>
      <c r="E23" s="52">
        <f>100000*'Q.2.Input'!D22</f>
        <v>19338.539599869175</v>
      </c>
      <c r="F23" s="52">
        <v>100000</v>
      </c>
      <c r="G23" s="62">
        <f t="shared" si="0"/>
        <v>80661.460400130833</v>
      </c>
      <c r="H23" s="52">
        <f t="shared" si="1"/>
        <v>284.00961321781142</v>
      </c>
    </row>
    <row r="24" spans="4:8" x14ac:dyDescent="0.35">
      <c r="D24" s="26">
        <f t="shared" si="2"/>
        <v>19</v>
      </c>
      <c r="E24" s="52">
        <f>100000*'Q.2.Input'!D23</f>
        <v>0</v>
      </c>
      <c r="F24" s="52">
        <v>100000</v>
      </c>
      <c r="G24" s="62">
        <f t="shared" si="0"/>
        <v>100000</v>
      </c>
      <c r="H24" s="52">
        <f t="shared" si="1"/>
        <v>316.22776601683796</v>
      </c>
    </row>
    <row r="25" spans="4:8" x14ac:dyDescent="0.35">
      <c r="D25" s="26">
        <f t="shared" si="2"/>
        <v>20</v>
      </c>
      <c r="E25" s="52">
        <f>100000*'Q.2.Input'!D24</f>
        <v>0</v>
      </c>
      <c r="F25" s="52">
        <v>100000</v>
      </c>
      <c r="G25" s="62">
        <f t="shared" si="0"/>
        <v>100000</v>
      </c>
      <c r="H25" s="52">
        <f t="shared" si="1"/>
        <v>316.22776601683796</v>
      </c>
    </row>
    <row r="26" spans="4:8" x14ac:dyDescent="0.35">
      <c r="D26" s="26">
        <f t="shared" si="2"/>
        <v>21</v>
      </c>
      <c r="E26" s="52">
        <f>100000*'Q.2.Input'!D25</f>
        <v>3632.6754269123608</v>
      </c>
      <c r="F26" s="52">
        <v>100000</v>
      </c>
      <c r="G26" s="62">
        <f t="shared" si="0"/>
        <v>96367.324573087637</v>
      </c>
      <c r="H26" s="52">
        <f t="shared" si="1"/>
        <v>310.43086923353422</v>
      </c>
    </row>
    <row r="27" spans="4:8" x14ac:dyDescent="0.35">
      <c r="D27" s="26">
        <f t="shared" si="2"/>
        <v>22</v>
      </c>
      <c r="E27" s="52">
        <f>100000*'Q.2.Input'!D26</f>
        <v>6726.3209411981534</v>
      </c>
      <c r="F27" s="52">
        <v>100000</v>
      </c>
      <c r="G27" s="62">
        <f t="shared" si="0"/>
        <v>93273.679058801848</v>
      </c>
      <c r="H27" s="52">
        <f t="shared" si="1"/>
        <v>305.40739850043229</v>
      </c>
    </row>
    <row r="28" spans="4:8" x14ac:dyDescent="0.35">
      <c r="D28" s="26">
        <f t="shared" si="2"/>
        <v>23</v>
      </c>
      <c r="E28" s="52">
        <f>100000*'Q.2.Input'!D27</f>
        <v>6854.683402977661</v>
      </c>
      <c r="F28" s="52">
        <v>100000</v>
      </c>
      <c r="G28" s="62">
        <f t="shared" si="0"/>
        <v>93145.316597022334</v>
      </c>
      <c r="H28" s="52">
        <f t="shared" si="1"/>
        <v>305.19717658756662</v>
      </c>
    </row>
    <row r="29" spans="4:8" x14ac:dyDescent="0.35">
      <c r="D29" s="26">
        <f t="shared" si="2"/>
        <v>24</v>
      </c>
      <c r="E29" s="52">
        <f>100000*'Q.2.Input'!D28</f>
        <v>4250.5725640270648</v>
      </c>
      <c r="F29" s="52">
        <v>100000</v>
      </c>
      <c r="G29" s="62">
        <f t="shared" si="0"/>
        <v>95749.427435972932</v>
      </c>
      <c r="H29" s="52">
        <f t="shared" si="1"/>
        <v>309.43404375726493</v>
      </c>
    </row>
    <row r="30" spans="4:8" x14ac:dyDescent="0.35">
      <c r="D30" s="26">
        <f t="shared" si="2"/>
        <v>25</v>
      </c>
      <c r="E30" s="52">
        <f>100000*'Q.2.Input'!D29</f>
        <v>0</v>
      </c>
      <c r="F30" s="52">
        <v>100000</v>
      </c>
      <c r="G30" s="62">
        <f t="shared" si="0"/>
        <v>100000</v>
      </c>
      <c r="H30" s="52">
        <f t="shared" si="1"/>
        <v>316.22776601683796</v>
      </c>
    </row>
    <row r="31" spans="4:8" x14ac:dyDescent="0.35">
      <c r="D31" s="26">
        <f t="shared" si="2"/>
        <v>26</v>
      </c>
      <c r="E31" s="52">
        <f>100000*'Q.2.Input'!D30</f>
        <v>7606.8679393949014</v>
      </c>
      <c r="F31" s="52">
        <v>100000</v>
      </c>
      <c r="G31" s="62">
        <f t="shared" si="0"/>
        <v>92393.132060605101</v>
      </c>
      <c r="H31" s="52">
        <f t="shared" si="1"/>
        <v>303.96238593057052</v>
      </c>
    </row>
    <row r="32" spans="4:8" x14ac:dyDescent="0.35">
      <c r="D32" s="26">
        <f t="shared" si="2"/>
        <v>27</v>
      </c>
      <c r="E32" s="52">
        <f>100000*'Q.2.Input'!D31</f>
        <v>9660.5458287988386</v>
      </c>
      <c r="F32" s="52">
        <v>100000</v>
      </c>
      <c r="G32" s="62">
        <f t="shared" si="0"/>
        <v>90339.454171201156</v>
      </c>
      <c r="H32" s="52">
        <f t="shared" si="1"/>
        <v>300.56522448746654</v>
      </c>
    </row>
    <row r="33" spans="4:8" x14ac:dyDescent="0.35">
      <c r="D33" s="26">
        <f t="shared" si="2"/>
        <v>28</v>
      </c>
      <c r="E33" s="52">
        <f>100000*'Q.2.Input'!D32</f>
        <v>3766.3408486767594</v>
      </c>
      <c r="F33" s="52">
        <v>100000</v>
      </c>
      <c r="G33" s="62">
        <f t="shared" si="0"/>
        <v>96233.659151323242</v>
      </c>
      <c r="H33" s="52">
        <f t="shared" si="1"/>
        <v>310.21550436966112</v>
      </c>
    </row>
    <row r="34" spans="4:8" x14ac:dyDescent="0.35">
      <c r="D34" s="26">
        <f t="shared" si="2"/>
        <v>29</v>
      </c>
      <c r="E34" s="52">
        <f>100000*'Q.2.Input'!D33</f>
        <v>24776.636513774109</v>
      </c>
      <c r="F34" s="52">
        <v>100000</v>
      </c>
      <c r="G34" s="62">
        <f t="shared" si="0"/>
        <v>75223.363486225891</v>
      </c>
      <c r="H34" s="52">
        <f t="shared" si="1"/>
        <v>274.26877964184308</v>
      </c>
    </row>
    <row r="35" spans="4:8" x14ac:dyDescent="0.35">
      <c r="D35" s="26">
        <f t="shared" si="2"/>
        <v>30</v>
      </c>
      <c r="E35" s="52">
        <f>100000*'Q.2.Input'!D34</f>
        <v>1615.8160867292381</v>
      </c>
      <c r="F35" s="52">
        <v>100000</v>
      </c>
      <c r="G35" s="62">
        <f t="shared" si="0"/>
        <v>98384.183913270768</v>
      </c>
      <c r="H35" s="52">
        <f t="shared" si="1"/>
        <v>313.66253189259118</v>
      </c>
    </row>
    <row r="36" spans="4:8" x14ac:dyDescent="0.35">
      <c r="D36" s="26">
        <f t="shared" si="2"/>
        <v>31</v>
      </c>
      <c r="E36" s="52">
        <f>100000*'Q.2.Input'!D35</f>
        <v>5428.4661708570675</v>
      </c>
      <c r="F36" s="52">
        <v>100000</v>
      </c>
      <c r="G36" s="62">
        <f t="shared" si="0"/>
        <v>94571.533829142936</v>
      </c>
      <c r="H36" s="52">
        <f t="shared" si="1"/>
        <v>307.5248507505417</v>
      </c>
    </row>
    <row r="37" spans="4:8" x14ac:dyDescent="0.35">
      <c r="D37" s="26">
        <f t="shared" si="2"/>
        <v>32</v>
      </c>
      <c r="E37" s="52">
        <f>100000*'Q.2.Input'!D36</f>
        <v>0</v>
      </c>
      <c r="F37" s="52">
        <v>100000</v>
      </c>
      <c r="G37" s="62">
        <f t="shared" si="0"/>
        <v>100000</v>
      </c>
      <c r="H37" s="52">
        <f t="shared" si="1"/>
        <v>316.22776601683796</v>
      </c>
    </row>
    <row r="38" spans="4:8" x14ac:dyDescent="0.35">
      <c r="D38" s="26">
        <f t="shared" si="2"/>
        <v>33</v>
      </c>
      <c r="E38" s="52">
        <f>100000*'Q.2.Input'!D37</f>
        <v>5384.235701658049</v>
      </c>
      <c r="F38" s="52">
        <v>100000</v>
      </c>
      <c r="G38" s="62">
        <f t="shared" si="0"/>
        <v>94615.76429834195</v>
      </c>
      <c r="H38" s="52">
        <f t="shared" si="1"/>
        <v>307.59675599450321</v>
      </c>
    </row>
    <row r="39" spans="4:8" x14ac:dyDescent="0.35">
      <c r="D39" s="26">
        <f t="shared" si="2"/>
        <v>34</v>
      </c>
      <c r="E39" s="52">
        <f>100000*'Q.2.Input'!D38</f>
        <v>0</v>
      </c>
      <c r="F39" s="52">
        <v>100000</v>
      </c>
      <c r="G39" s="62">
        <f t="shared" si="0"/>
        <v>100000</v>
      </c>
      <c r="H39" s="52">
        <f t="shared" si="1"/>
        <v>316.22776601683796</v>
      </c>
    </row>
    <row r="40" spans="4:8" x14ac:dyDescent="0.35">
      <c r="D40" s="26">
        <f t="shared" si="2"/>
        <v>35</v>
      </c>
      <c r="E40" s="52">
        <f>100000*'Q.2.Input'!D39</f>
        <v>3510.3324381832003</v>
      </c>
      <c r="F40" s="52">
        <v>100000</v>
      </c>
      <c r="G40" s="62">
        <f t="shared" si="0"/>
        <v>96489.667561816794</v>
      </c>
      <c r="H40" s="52">
        <f t="shared" si="1"/>
        <v>310.62786024730104</v>
      </c>
    </row>
    <row r="41" spans="4:8" x14ac:dyDescent="0.35">
      <c r="D41" s="26">
        <f t="shared" si="2"/>
        <v>36</v>
      </c>
      <c r="E41" s="52">
        <f>100000*'Q.2.Input'!D40</f>
        <v>24420.247276382979</v>
      </c>
      <c r="F41" s="52">
        <v>100000</v>
      </c>
      <c r="G41" s="62">
        <f t="shared" si="0"/>
        <v>75579.752723617014</v>
      </c>
      <c r="H41" s="52">
        <f t="shared" si="1"/>
        <v>274.91771991564497</v>
      </c>
    </row>
    <row r="42" spans="4:8" x14ac:dyDescent="0.35">
      <c r="D42" s="26">
        <f t="shared" si="2"/>
        <v>37</v>
      </c>
      <c r="E42" s="52">
        <f>100000*'Q.2.Input'!D41</f>
        <v>990.42706907191973</v>
      </c>
      <c r="F42" s="52">
        <v>100000</v>
      </c>
      <c r="G42" s="62">
        <f t="shared" si="0"/>
        <v>99009.572930928087</v>
      </c>
      <c r="H42" s="52">
        <f t="shared" si="1"/>
        <v>314.65786646916695</v>
      </c>
    </row>
    <row r="43" spans="4:8" x14ac:dyDescent="0.35">
      <c r="D43" s="26">
        <f t="shared" si="2"/>
        <v>38</v>
      </c>
      <c r="E43" s="52">
        <f>100000*'Q.2.Input'!D42</f>
        <v>5819.3131961638219</v>
      </c>
      <c r="F43" s="52">
        <v>100000</v>
      </c>
      <c r="G43" s="62">
        <f t="shared" si="0"/>
        <v>94180.686803836172</v>
      </c>
      <c r="H43" s="52">
        <f t="shared" si="1"/>
        <v>306.88872055492067</v>
      </c>
    </row>
    <row r="44" spans="4:8" x14ac:dyDescent="0.35">
      <c r="D44" s="26">
        <f t="shared" si="2"/>
        <v>39</v>
      </c>
      <c r="E44" s="52">
        <f>100000*'Q.2.Input'!D43</f>
        <v>0</v>
      </c>
      <c r="F44" s="52">
        <v>100000</v>
      </c>
      <c r="G44" s="62">
        <f t="shared" si="0"/>
        <v>100000</v>
      </c>
      <c r="H44" s="52">
        <f t="shared" si="1"/>
        <v>316.22776601683796</v>
      </c>
    </row>
    <row r="45" spans="4:8" x14ac:dyDescent="0.35">
      <c r="D45" s="26">
        <f t="shared" si="2"/>
        <v>40</v>
      </c>
      <c r="E45" s="52">
        <f>100000*'Q.2.Input'!D44</f>
        <v>21440.003757609436</v>
      </c>
      <c r="F45" s="52">
        <v>100000</v>
      </c>
      <c r="G45" s="62">
        <f t="shared" si="0"/>
        <v>78559.996242390567</v>
      </c>
      <c r="H45" s="52">
        <f t="shared" si="1"/>
        <v>280.28556195849717</v>
      </c>
    </row>
    <row r="46" spans="4:8" x14ac:dyDescent="0.35">
      <c r="D46" s="26">
        <f t="shared" si="2"/>
        <v>41</v>
      </c>
      <c r="E46" s="52">
        <f>100000*'Q.2.Input'!D45</f>
        <v>0</v>
      </c>
      <c r="F46" s="52">
        <v>100000</v>
      </c>
      <c r="G46" s="62">
        <f t="shared" si="0"/>
        <v>100000</v>
      </c>
      <c r="H46" s="52">
        <f t="shared" si="1"/>
        <v>316.22776601683796</v>
      </c>
    </row>
    <row r="47" spans="4:8" x14ac:dyDescent="0.35">
      <c r="D47" s="26">
        <f t="shared" si="2"/>
        <v>42</v>
      </c>
      <c r="E47" s="52">
        <f>100000*'Q.2.Input'!D46</f>
        <v>7078.6584080038574</v>
      </c>
      <c r="F47" s="52">
        <v>100000</v>
      </c>
      <c r="G47" s="62">
        <f t="shared" si="0"/>
        <v>92921.341591996141</v>
      </c>
      <c r="H47" s="52">
        <f t="shared" si="1"/>
        <v>304.83002081815391</v>
      </c>
    </row>
    <row r="48" spans="4:8" x14ac:dyDescent="0.35">
      <c r="D48" s="26">
        <f t="shared" si="2"/>
        <v>43</v>
      </c>
      <c r="E48" s="52">
        <f>100000*'Q.2.Input'!D47</f>
        <v>6098.7167518855977</v>
      </c>
      <c r="F48" s="52">
        <v>100000</v>
      </c>
      <c r="G48" s="62">
        <f t="shared" si="0"/>
        <v>93901.2832481144</v>
      </c>
      <c r="H48" s="52">
        <f t="shared" si="1"/>
        <v>306.43316277471405</v>
      </c>
    </row>
    <row r="49" spans="4:8" x14ac:dyDescent="0.35">
      <c r="D49" s="26">
        <f t="shared" si="2"/>
        <v>44</v>
      </c>
      <c r="E49" s="52">
        <f>100000*'Q.2.Input'!D48</f>
        <v>7760.2787549821778</v>
      </c>
      <c r="F49" s="52">
        <v>100000</v>
      </c>
      <c r="G49" s="62">
        <f t="shared" si="0"/>
        <v>92239.721245017819</v>
      </c>
      <c r="H49" s="52">
        <f t="shared" si="1"/>
        <v>303.70992944752038</v>
      </c>
    </row>
    <row r="50" spans="4:8" x14ac:dyDescent="0.35">
      <c r="D50" s="26">
        <f t="shared" si="2"/>
        <v>45</v>
      </c>
      <c r="E50" s="52">
        <f>100000*'Q.2.Input'!D49</f>
        <v>599.06558220130796</v>
      </c>
      <c r="F50" s="52">
        <v>100000</v>
      </c>
      <c r="G50" s="62">
        <f t="shared" si="0"/>
        <v>99400.934417798693</v>
      </c>
      <c r="H50" s="52">
        <f t="shared" si="1"/>
        <v>315.27913730184986</v>
      </c>
    </row>
    <row r="51" spans="4:8" x14ac:dyDescent="0.35">
      <c r="D51" s="26">
        <f t="shared" si="2"/>
        <v>46</v>
      </c>
      <c r="E51" s="52">
        <f>100000*'Q.2.Input'!D50</f>
        <v>3033.227515425584</v>
      </c>
      <c r="F51" s="52">
        <v>100000</v>
      </c>
      <c r="G51" s="62">
        <f t="shared" si="0"/>
        <v>96966.772484574409</v>
      </c>
      <c r="H51" s="52">
        <f t="shared" si="1"/>
        <v>311.39488191775791</v>
      </c>
    </row>
    <row r="52" spans="4:8" x14ac:dyDescent="0.35">
      <c r="D52" s="26">
        <f t="shared" si="2"/>
        <v>47</v>
      </c>
      <c r="E52" s="52">
        <f>100000*'Q.2.Input'!D51</f>
        <v>3115.2491708043017</v>
      </c>
      <c r="F52" s="52">
        <v>100000</v>
      </c>
      <c r="G52" s="62">
        <f t="shared" si="0"/>
        <v>96884.750829195691</v>
      </c>
      <c r="H52" s="52">
        <f t="shared" si="1"/>
        <v>311.26315366454105</v>
      </c>
    </row>
    <row r="53" spans="4:8" x14ac:dyDescent="0.35">
      <c r="D53" s="26">
        <f t="shared" si="2"/>
        <v>48</v>
      </c>
      <c r="E53" s="52">
        <f>100000*'Q.2.Input'!D52</f>
        <v>7783.1677073167957</v>
      </c>
      <c r="F53" s="52">
        <v>100000</v>
      </c>
      <c r="G53" s="62">
        <f t="shared" si="0"/>
        <v>92216.832292683204</v>
      </c>
      <c r="H53" s="52">
        <f t="shared" si="1"/>
        <v>303.67224485073245</v>
      </c>
    </row>
    <row r="54" spans="4:8" x14ac:dyDescent="0.35">
      <c r="D54" s="26">
        <f t="shared" si="2"/>
        <v>49</v>
      </c>
      <c r="E54" s="52">
        <f>100000*'Q.2.Input'!D53</f>
        <v>0</v>
      </c>
      <c r="F54" s="52">
        <v>100000</v>
      </c>
      <c r="G54" s="62">
        <f t="shared" si="0"/>
        <v>100000</v>
      </c>
      <c r="H54" s="52">
        <f t="shared" si="1"/>
        <v>316.22776601683796</v>
      </c>
    </row>
    <row r="55" spans="4:8" x14ac:dyDescent="0.35">
      <c r="D55" s="26">
        <f t="shared" si="2"/>
        <v>50</v>
      </c>
      <c r="E55" s="52">
        <f>100000*'Q.2.Input'!D54</f>
        <v>5116.7343397263166</v>
      </c>
      <c r="F55" s="52">
        <v>100000</v>
      </c>
      <c r="G55" s="62">
        <f t="shared" si="0"/>
        <v>94883.265660273682</v>
      </c>
      <c r="H55" s="52">
        <f t="shared" si="1"/>
        <v>308.03127383477425</v>
      </c>
    </row>
    <row r="56" spans="4:8" x14ac:dyDescent="0.35">
      <c r="D56" s="26">
        <f t="shared" si="2"/>
        <v>51</v>
      </c>
      <c r="E56" s="52">
        <f>100000*'Q.2.Input'!D55</f>
        <v>3529.3537982114799</v>
      </c>
      <c r="F56" s="52">
        <v>100000</v>
      </c>
      <c r="G56" s="62">
        <f t="shared" si="0"/>
        <v>96470.646201788521</v>
      </c>
      <c r="H56" s="52">
        <f t="shared" si="1"/>
        <v>310.59724113679522</v>
      </c>
    </row>
    <row r="57" spans="4:8" x14ac:dyDescent="0.35">
      <c r="D57" s="26">
        <f t="shared" si="2"/>
        <v>52</v>
      </c>
      <c r="E57" s="52">
        <f>100000*'Q.2.Input'!D56</f>
        <v>5590.6296698515744</v>
      </c>
      <c r="F57" s="52">
        <v>100000</v>
      </c>
      <c r="G57" s="62">
        <f t="shared" si="0"/>
        <v>94409.37033014842</v>
      </c>
      <c r="H57" s="52">
        <f t="shared" si="1"/>
        <v>307.26107844982323</v>
      </c>
    </row>
    <row r="58" spans="4:8" x14ac:dyDescent="0.35">
      <c r="D58" s="26">
        <f t="shared" si="2"/>
        <v>53</v>
      </c>
      <c r="E58" s="52">
        <f>100000*'Q.2.Input'!D57</f>
        <v>7181.7511331914357</v>
      </c>
      <c r="F58" s="52">
        <v>100000</v>
      </c>
      <c r="G58" s="62">
        <f t="shared" si="0"/>
        <v>92818.248866808572</v>
      </c>
      <c r="H58" s="52">
        <f t="shared" si="1"/>
        <v>304.66087518224026</v>
      </c>
    </row>
    <row r="59" spans="4:8" x14ac:dyDescent="0.35">
      <c r="D59" s="26">
        <f t="shared" si="2"/>
        <v>54</v>
      </c>
      <c r="E59" s="52">
        <f>100000*'Q.2.Input'!D58</f>
        <v>0</v>
      </c>
      <c r="F59" s="52">
        <v>100000</v>
      </c>
      <c r="G59" s="62">
        <f t="shared" si="0"/>
        <v>100000</v>
      </c>
      <c r="H59" s="52">
        <f t="shared" si="1"/>
        <v>316.22776601683796</v>
      </c>
    </row>
    <row r="60" spans="4:8" x14ac:dyDescent="0.35">
      <c r="D60" s="26">
        <f t="shared" si="2"/>
        <v>55</v>
      </c>
      <c r="E60" s="52">
        <f>100000*'Q.2.Input'!D59</f>
        <v>0</v>
      </c>
      <c r="F60" s="52">
        <v>100000</v>
      </c>
      <c r="G60" s="62">
        <f t="shared" si="0"/>
        <v>100000</v>
      </c>
      <c r="H60" s="52">
        <f t="shared" si="1"/>
        <v>316.22776601683796</v>
      </c>
    </row>
    <row r="61" spans="4:8" x14ac:dyDescent="0.35">
      <c r="D61" s="26">
        <f t="shared" si="2"/>
        <v>56</v>
      </c>
      <c r="E61" s="52">
        <f>100000*'Q.2.Input'!D60</f>
        <v>12821.246211123871</v>
      </c>
      <c r="F61" s="52">
        <v>100000</v>
      </c>
      <c r="G61" s="62">
        <f t="shared" si="0"/>
        <v>87178.753788876129</v>
      </c>
      <c r="H61" s="52">
        <f t="shared" si="1"/>
        <v>295.26048463835474</v>
      </c>
    </row>
    <row r="62" spans="4:8" x14ac:dyDescent="0.35">
      <c r="D62" s="26">
        <f t="shared" si="2"/>
        <v>57</v>
      </c>
      <c r="E62" s="52">
        <f>100000*'Q.2.Input'!D61</f>
        <v>3413.2319654164298</v>
      </c>
      <c r="F62" s="52">
        <v>100000</v>
      </c>
      <c r="G62" s="62">
        <f t="shared" si="0"/>
        <v>96586.768034583569</v>
      </c>
      <c r="H62" s="52">
        <f t="shared" si="1"/>
        <v>310.78411805396939</v>
      </c>
    </row>
    <row r="63" spans="4:8" x14ac:dyDescent="0.35">
      <c r="D63" s="26">
        <f t="shared" si="2"/>
        <v>58</v>
      </c>
      <c r="E63" s="52">
        <f>100000*'Q.2.Input'!D62</f>
        <v>3900.8298544892573</v>
      </c>
      <c r="F63" s="52">
        <v>100000</v>
      </c>
      <c r="G63" s="62">
        <f t="shared" si="0"/>
        <v>96099.17014551074</v>
      </c>
      <c r="H63" s="52">
        <f t="shared" si="1"/>
        <v>309.99866152212775</v>
      </c>
    </row>
    <row r="64" spans="4:8" x14ac:dyDescent="0.35">
      <c r="D64" s="26">
        <f t="shared" si="2"/>
        <v>59</v>
      </c>
      <c r="E64" s="52">
        <f>100000*'Q.2.Input'!D63</f>
        <v>6224.7348568998159</v>
      </c>
      <c r="F64" s="52">
        <v>100000</v>
      </c>
      <c r="G64" s="62">
        <f t="shared" si="0"/>
        <v>93775.265143100187</v>
      </c>
      <c r="H64" s="52">
        <f t="shared" si="1"/>
        <v>306.22747287449602</v>
      </c>
    </row>
    <row r="65" spans="4:8" x14ac:dyDescent="0.35">
      <c r="D65" s="26">
        <f t="shared" si="2"/>
        <v>60</v>
      </c>
      <c r="E65" s="52">
        <f>100000*'Q.2.Input'!D64</f>
        <v>3641.6337834818178</v>
      </c>
      <c r="F65" s="52">
        <v>100000</v>
      </c>
      <c r="G65" s="62">
        <f t="shared" si="0"/>
        <v>96358.366216518189</v>
      </c>
      <c r="H65" s="52">
        <f t="shared" si="1"/>
        <v>310.41643999072954</v>
      </c>
    </row>
    <row r="66" spans="4:8" x14ac:dyDescent="0.35">
      <c r="D66" s="26">
        <f t="shared" si="2"/>
        <v>61</v>
      </c>
      <c r="E66" s="52">
        <f>100000*'Q.2.Input'!D65</f>
        <v>7491.8822480100098</v>
      </c>
      <c r="F66" s="52">
        <v>100000</v>
      </c>
      <c r="G66" s="62">
        <f t="shared" si="0"/>
        <v>92508.117751989994</v>
      </c>
      <c r="H66" s="52">
        <f t="shared" si="1"/>
        <v>304.15147172418875</v>
      </c>
    </row>
    <row r="67" spans="4:8" x14ac:dyDescent="0.35">
      <c r="D67" s="26">
        <f t="shared" si="2"/>
        <v>62</v>
      </c>
      <c r="E67" s="52">
        <f>100000*'Q.2.Input'!D66</f>
        <v>6338.3052560810174</v>
      </c>
      <c r="F67" s="52">
        <v>100000</v>
      </c>
      <c r="G67" s="62">
        <f t="shared" si="0"/>
        <v>93661.694743918983</v>
      </c>
      <c r="H67" s="52">
        <f t="shared" si="1"/>
        <v>306.0419819958023</v>
      </c>
    </row>
    <row r="68" spans="4:8" x14ac:dyDescent="0.35">
      <c r="D68" s="26">
        <f t="shared" si="2"/>
        <v>63</v>
      </c>
      <c r="E68" s="52">
        <f>100000*'Q.2.Input'!D67</f>
        <v>5557.706917363078</v>
      </c>
      <c r="F68" s="52">
        <v>100000</v>
      </c>
      <c r="G68" s="62">
        <f t="shared" si="0"/>
        <v>94442.293082636927</v>
      </c>
      <c r="H68" s="52">
        <f t="shared" si="1"/>
        <v>307.3146483372326</v>
      </c>
    </row>
    <row r="69" spans="4:8" x14ac:dyDescent="0.35">
      <c r="D69" s="26">
        <f t="shared" si="2"/>
        <v>64</v>
      </c>
      <c r="E69" s="52">
        <f>100000*'Q.2.Input'!D68</f>
        <v>3905.5641348743543</v>
      </c>
      <c r="F69" s="52">
        <v>100000</v>
      </c>
      <c r="G69" s="62">
        <f t="shared" si="0"/>
        <v>96094.435865125648</v>
      </c>
      <c r="H69" s="52">
        <f t="shared" si="1"/>
        <v>309.99102545900524</v>
      </c>
    </row>
    <row r="70" spans="4:8" x14ac:dyDescent="0.35">
      <c r="D70" s="26">
        <f t="shared" si="2"/>
        <v>65</v>
      </c>
      <c r="E70" s="52">
        <f>100000*'Q.2.Input'!D69</f>
        <v>5515.5961478638628</v>
      </c>
      <c r="F70" s="52">
        <v>100000</v>
      </c>
      <c r="G70" s="62">
        <f t="shared" si="0"/>
        <v>94484.403852136136</v>
      </c>
      <c r="H70" s="52">
        <f t="shared" si="1"/>
        <v>307.38315479566563</v>
      </c>
    </row>
    <row r="71" spans="4:8" x14ac:dyDescent="0.35">
      <c r="D71" s="26">
        <f t="shared" si="2"/>
        <v>66</v>
      </c>
      <c r="E71" s="52">
        <f>100000*'Q.2.Input'!D70</f>
        <v>0</v>
      </c>
      <c r="F71" s="52">
        <v>100000</v>
      </c>
      <c r="G71" s="62">
        <f t="shared" ref="G71:G105" si="3">F71-E71</f>
        <v>100000</v>
      </c>
      <c r="H71" s="52">
        <f t="shared" ref="H71:H105" si="4">IF(G71&lt;=0,0,SQRT(G71))</f>
        <v>316.22776601683796</v>
      </c>
    </row>
    <row r="72" spans="4:8" x14ac:dyDescent="0.35">
      <c r="D72" s="26">
        <f t="shared" ref="D72:D105" si="5">D71+1</f>
        <v>67</v>
      </c>
      <c r="E72" s="52">
        <f>100000*'Q.2.Input'!D71</f>
        <v>5100.6977192838658</v>
      </c>
      <c r="F72" s="52">
        <v>100000</v>
      </c>
      <c r="G72" s="62">
        <f t="shared" si="3"/>
        <v>94899.302280716132</v>
      </c>
      <c r="H72" s="52">
        <f t="shared" si="4"/>
        <v>308.05730356658665</v>
      </c>
    </row>
    <row r="73" spans="4:8" x14ac:dyDescent="0.35">
      <c r="D73" s="26">
        <f t="shared" si="5"/>
        <v>68</v>
      </c>
      <c r="E73" s="52">
        <f>100000*'Q.2.Input'!D72</f>
        <v>0</v>
      </c>
      <c r="F73" s="52">
        <v>100000</v>
      </c>
      <c r="G73" s="62">
        <f t="shared" si="3"/>
        <v>100000</v>
      </c>
      <c r="H73" s="52">
        <f t="shared" si="4"/>
        <v>316.22776601683796</v>
      </c>
    </row>
    <row r="74" spans="4:8" x14ac:dyDescent="0.35">
      <c r="D74" s="26">
        <f t="shared" si="5"/>
        <v>69</v>
      </c>
      <c r="E74" s="52">
        <f>100000*'Q.2.Input'!D73</f>
        <v>7097.5650247874082</v>
      </c>
      <c r="F74" s="52">
        <v>100000</v>
      </c>
      <c r="G74" s="62">
        <f t="shared" si="3"/>
        <v>92902.434975212585</v>
      </c>
      <c r="H74" s="52">
        <f t="shared" si="4"/>
        <v>304.79900750365408</v>
      </c>
    </row>
    <row r="75" spans="4:8" x14ac:dyDescent="0.35">
      <c r="D75" s="26">
        <f t="shared" si="5"/>
        <v>70</v>
      </c>
      <c r="E75" s="52">
        <f>100000*'Q.2.Input'!D74</f>
        <v>17843.101411014904</v>
      </c>
      <c r="F75" s="52">
        <v>100000</v>
      </c>
      <c r="G75" s="62">
        <f t="shared" si="3"/>
        <v>82156.898588985088</v>
      </c>
      <c r="H75" s="52">
        <f t="shared" si="4"/>
        <v>286.63024716345814</v>
      </c>
    </row>
    <row r="76" spans="4:8" x14ac:dyDescent="0.35">
      <c r="D76" s="26">
        <f t="shared" si="5"/>
        <v>71</v>
      </c>
      <c r="E76" s="52">
        <f>100000*'Q.2.Input'!D75</f>
        <v>27679.656973272959</v>
      </c>
      <c r="F76" s="52">
        <v>100000</v>
      </c>
      <c r="G76" s="62">
        <f t="shared" si="3"/>
        <v>72320.343026727045</v>
      </c>
      <c r="H76" s="52">
        <f t="shared" si="4"/>
        <v>268.92441879964537</v>
      </c>
    </row>
    <row r="77" spans="4:8" x14ac:dyDescent="0.35">
      <c r="D77" s="26">
        <f t="shared" si="5"/>
        <v>72</v>
      </c>
      <c r="E77" s="52">
        <f>100000*'Q.2.Input'!D76</f>
        <v>6863.4897531662882</v>
      </c>
      <c r="F77" s="52">
        <v>100000</v>
      </c>
      <c r="G77" s="62">
        <f t="shared" si="3"/>
        <v>93136.510246833714</v>
      </c>
      <c r="H77" s="52">
        <f t="shared" si="4"/>
        <v>305.1827489338703</v>
      </c>
    </row>
    <row r="78" spans="4:8" x14ac:dyDescent="0.35">
      <c r="D78" s="26">
        <f t="shared" si="5"/>
        <v>73</v>
      </c>
      <c r="E78" s="52">
        <f>100000*'Q.2.Input'!D77</f>
        <v>0</v>
      </c>
      <c r="F78" s="52">
        <v>100000</v>
      </c>
      <c r="G78" s="62">
        <f t="shared" si="3"/>
        <v>100000</v>
      </c>
      <c r="H78" s="52">
        <f t="shared" si="4"/>
        <v>316.22776601683796</v>
      </c>
    </row>
    <row r="79" spans="4:8" x14ac:dyDescent="0.35">
      <c r="D79" s="26">
        <f t="shared" si="5"/>
        <v>74</v>
      </c>
      <c r="E79" s="52">
        <f>100000*'Q.2.Input'!D78</f>
        <v>14329.736167423212</v>
      </c>
      <c r="F79" s="52">
        <v>100000</v>
      </c>
      <c r="G79" s="62">
        <f t="shared" si="3"/>
        <v>85670.263832576791</v>
      </c>
      <c r="H79" s="52">
        <f t="shared" si="4"/>
        <v>292.69483055321763</v>
      </c>
    </row>
    <row r="80" spans="4:8" x14ac:dyDescent="0.35">
      <c r="D80" s="26">
        <f t="shared" si="5"/>
        <v>75</v>
      </c>
      <c r="E80" s="52">
        <f>100000*'Q.2.Input'!D79</f>
        <v>28275.7858932405</v>
      </c>
      <c r="F80" s="52">
        <v>100000</v>
      </c>
      <c r="G80" s="62">
        <f t="shared" si="3"/>
        <v>71724.214106759493</v>
      </c>
      <c r="H80" s="52">
        <f t="shared" si="4"/>
        <v>267.81376758254885</v>
      </c>
    </row>
    <row r="81" spans="4:8" x14ac:dyDescent="0.35">
      <c r="D81" s="26">
        <f t="shared" si="5"/>
        <v>76</v>
      </c>
      <c r="E81" s="52">
        <f>100000*'Q.2.Input'!D80</f>
        <v>5599.4367771587949</v>
      </c>
      <c r="F81" s="52">
        <v>100000</v>
      </c>
      <c r="G81" s="62">
        <f t="shared" si="3"/>
        <v>94400.5632228412</v>
      </c>
      <c r="H81" s="52">
        <f t="shared" si="4"/>
        <v>307.24674648048136</v>
      </c>
    </row>
    <row r="82" spans="4:8" x14ac:dyDescent="0.35">
      <c r="D82" s="26">
        <f t="shared" si="5"/>
        <v>77</v>
      </c>
      <c r="E82" s="52">
        <f>100000*'Q.2.Input'!D81</f>
        <v>6272.1307722877327</v>
      </c>
      <c r="F82" s="52">
        <v>100000</v>
      </c>
      <c r="G82" s="62">
        <f t="shared" si="3"/>
        <v>93727.869227712261</v>
      </c>
      <c r="H82" s="52">
        <f t="shared" si="4"/>
        <v>306.15007631505216</v>
      </c>
    </row>
    <row r="83" spans="4:8" x14ac:dyDescent="0.35">
      <c r="D83" s="26">
        <f t="shared" si="5"/>
        <v>78</v>
      </c>
      <c r="E83" s="52">
        <f>100000*'Q.2.Input'!D82</f>
        <v>10369.413531171711</v>
      </c>
      <c r="F83" s="52">
        <v>100000</v>
      </c>
      <c r="G83" s="62">
        <f t="shared" si="3"/>
        <v>89630.586468828289</v>
      </c>
      <c r="H83" s="52">
        <f t="shared" si="4"/>
        <v>299.38367769273646</v>
      </c>
    </row>
    <row r="84" spans="4:8" x14ac:dyDescent="0.35">
      <c r="D84" s="26">
        <f t="shared" si="5"/>
        <v>79</v>
      </c>
      <c r="E84" s="52">
        <f>100000*'Q.2.Input'!D83</f>
        <v>7461.1348197501538</v>
      </c>
      <c r="F84" s="52">
        <v>100000</v>
      </c>
      <c r="G84" s="62">
        <f t="shared" si="3"/>
        <v>92538.86518024985</v>
      </c>
      <c r="H84" s="52">
        <f t="shared" si="4"/>
        <v>304.20201376757819</v>
      </c>
    </row>
    <row r="85" spans="4:8" x14ac:dyDescent="0.35">
      <c r="D85" s="26">
        <f t="shared" si="5"/>
        <v>80</v>
      </c>
      <c r="E85" s="52">
        <f>100000*'Q.2.Input'!D84</f>
        <v>3579.0528381349109</v>
      </c>
      <c r="F85" s="52">
        <v>100000</v>
      </c>
      <c r="G85" s="62">
        <f t="shared" si="3"/>
        <v>96420.947161865086</v>
      </c>
      <c r="H85" s="52">
        <f t="shared" si="4"/>
        <v>310.51722522569514</v>
      </c>
    </row>
    <row r="86" spans="4:8" x14ac:dyDescent="0.35">
      <c r="D86" s="26">
        <f t="shared" si="5"/>
        <v>81</v>
      </c>
      <c r="E86" s="52">
        <f>100000*'Q.2.Input'!D85</f>
        <v>7275.267241531139</v>
      </c>
      <c r="F86" s="52">
        <v>100000</v>
      </c>
      <c r="G86" s="62">
        <f t="shared" si="3"/>
        <v>92724.732758468861</v>
      </c>
      <c r="H86" s="52">
        <f t="shared" si="4"/>
        <v>304.50736076237774</v>
      </c>
    </row>
    <row r="87" spans="4:8" x14ac:dyDescent="0.35">
      <c r="D87" s="26">
        <f t="shared" si="5"/>
        <v>82</v>
      </c>
      <c r="E87" s="52">
        <f>100000*'Q.2.Input'!D86</f>
        <v>0</v>
      </c>
      <c r="F87" s="52">
        <v>100000</v>
      </c>
      <c r="G87" s="62">
        <f t="shared" si="3"/>
        <v>100000</v>
      </c>
      <c r="H87" s="52">
        <f t="shared" si="4"/>
        <v>316.22776601683796</v>
      </c>
    </row>
    <row r="88" spans="4:8" x14ac:dyDescent="0.35">
      <c r="D88" s="26">
        <f t="shared" si="5"/>
        <v>83</v>
      </c>
      <c r="E88" s="52">
        <f>100000*'Q.2.Input'!D87</f>
        <v>4448.7084635928122</v>
      </c>
      <c r="F88" s="52">
        <v>100000</v>
      </c>
      <c r="G88" s="62">
        <f t="shared" si="3"/>
        <v>95551.291536407181</v>
      </c>
      <c r="H88" s="52">
        <f t="shared" si="4"/>
        <v>309.11371942443316</v>
      </c>
    </row>
    <row r="89" spans="4:8" x14ac:dyDescent="0.35">
      <c r="D89" s="26">
        <f t="shared" si="5"/>
        <v>84</v>
      </c>
      <c r="E89" s="52">
        <f>100000*'Q.2.Input'!D88</f>
        <v>0</v>
      </c>
      <c r="F89" s="52">
        <v>100000</v>
      </c>
      <c r="G89" s="62">
        <f t="shared" si="3"/>
        <v>100000</v>
      </c>
      <c r="H89" s="52">
        <f t="shared" si="4"/>
        <v>316.22776601683796</v>
      </c>
    </row>
    <row r="90" spans="4:8" x14ac:dyDescent="0.35">
      <c r="D90" s="26">
        <f t="shared" si="5"/>
        <v>85</v>
      </c>
      <c r="E90" s="52">
        <f>100000*'Q.2.Input'!D89</f>
        <v>26639.531784056937</v>
      </c>
      <c r="F90" s="52">
        <v>100000</v>
      </c>
      <c r="G90" s="62">
        <f t="shared" si="3"/>
        <v>73360.468215943067</v>
      </c>
      <c r="H90" s="52">
        <f t="shared" si="4"/>
        <v>270.85137661814287</v>
      </c>
    </row>
    <row r="91" spans="4:8" x14ac:dyDescent="0.35">
      <c r="D91" s="26">
        <f t="shared" si="5"/>
        <v>86</v>
      </c>
      <c r="E91" s="52">
        <f>100000*'Q.2.Input'!D90</f>
        <v>0</v>
      </c>
      <c r="F91" s="52">
        <v>100000</v>
      </c>
      <c r="G91" s="62">
        <f t="shared" si="3"/>
        <v>100000</v>
      </c>
      <c r="H91" s="52">
        <f t="shared" si="4"/>
        <v>316.22776601683796</v>
      </c>
    </row>
    <row r="92" spans="4:8" x14ac:dyDescent="0.35">
      <c r="D92" s="26">
        <f t="shared" si="5"/>
        <v>87</v>
      </c>
      <c r="E92" s="52">
        <f>100000*'Q.2.Input'!D91</f>
        <v>23205.745774650575</v>
      </c>
      <c r="F92" s="52">
        <v>100000</v>
      </c>
      <c r="G92" s="62">
        <f t="shared" si="3"/>
        <v>76794.254225349432</v>
      </c>
      <c r="H92" s="52">
        <f t="shared" si="4"/>
        <v>277.11776237792742</v>
      </c>
    </row>
    <row r="93" spans="4:8" x14ac:dyDescent="0.35">
      <c r="D93" s="26">
        <f t="shared" si="5"/>
        <v>88</v>
      </c>
      <c r="E93" s="52">
        <f>100000*'Q.2.Input'!D92</f>
        <v>7968.8656145787099</v>
      </c>
      <c r="F93" s="52">
        <v>100000</v>
      </c>
      <c r="G93" s="62">
        <f t="shared" si="3"/>
        <v>92031.13438542129</v>
      </c>
      <c r="H93" s="52">
        <f t="shared" si="4"/>
        <v>303.36633693510112</v>
      </c>
    </row>
    <row r="94" spans="4:8" x14ac:dyDescent="0.35">
      <c r="D94" s="26">
        <f t="shared" si="5"/>
        <v>89</v>
      </c>
      <c r="E94" s="52">
        <f>100000*'Q.2.Input'!D93</f>
        <v>4857.4933998531842</v>
      </c>
      <c r="F94" s="52">
        <v>100000</v>
      </c>
      <c r="G94" s="62">
        <f t="shared" si="3"/>
        <v>95142.506600146822</v>
      </c>
      <c r="H94" s="52">
        <f t="shared" si="4"/>
        <v>308.45178975027335</v>
      </c>
    </row>
    <row r="95" spans="4:8" x14ac:dyDescent="0.35">
      <c r="D95" s="26">
        <f t="shared" si="5"/>
        <v>90</v>
      </c>
      <c r="E95" s="52">
        <f>100000*'Q.2.Input'!D94</f>
        <v>3001.8120483399935</v>
      </c>
      <c r="F95" s="52">
        <v>100000</v>
      </c>
      <c r="G95" s="62">
        <f t="shared" si="3"/>
        <v>96998.187951660002</v>
      </c>
      <c r="H95" s="52">
        <f t="shared" si="4"/>
        <v>311.44532096607264</v>
      </c>
    </row>
    <row r="96" spans="4:8" x14ac:dyDescent="0.35">
      <c r="D96" s="26">
        <f t="shared" si="5"/>
        <v>91</v>
      </c>
      <c r="E96" s="52">
        <f>100000*'Q.2.Input'!D95</f>
        <v>1915.4490802854584</v>
      </c>
      <c r="F96" s="52">
        <v>100000</v>
      </c>
      <c r="G96" s="62">
        <f t="shared" si="3"/>
        <v>98084.550919714544</v>
      </c>
      <c r="H96" s="52">
        <f t="shared" si="4"/>
        <v>313.18453173762356</v>
      </c>
    </row>
    <row r="97" spans="4:8" x14ac:dyDescent="0.35">
      <c r="D97" s="26">
        <f t="shared" si="5"/>
        <v>92</v>
      </c>
      <c r="E97" s="52">
        <f>100000*'Q.2.Input'!D96</f>
        <v>25176.345344918627</v>
      </c>
      <c r="F97" s="52">
        <v>100000</v>
      </c>
      <c r="G97" s="62">
        <f t="shared" si="3"/>
        <v>74823.654655081365</v>
      </c>
      <c r="H97" s="52">
        <f t="shared" si="4"/>
        <v>273.53912819756039</v>
      </c>
    </row>
    <row r="98" spans="4:8" x14ac:dyDescent="0.35">
      <c r="D98" s="26">
        <f t="shared" si="5"/>
        <v>93</v>
      </c>
      <c r="E98" s="52">
        <f>100000*'Q.2.Input'!D97</f>
        <v>1826.7765260465585</v>
      </c>
      <c r="F98" s="52">
        <v>100000</v>
      </c>
      <c r="G98" s="62">
        <f t="shared" si="3"/>
        <v>98173.223473953447</v>
      </c>
      <c r="H98" s="52">
        <f t="shared" si="4"/>
        <v>313.32606574294687</v>
      </c>
    </row>
    <row r="99" spans="4:8" x14ac:dyDescent="0.35">
      <c r="D99" s="26">
        <f t="shared" si="5"/>
        <v>94</v>
      </c>
      <c r="E99" s="52">
        <f>100000*'Q.2.Input'!D98</f>
        <v>5191.6888300490964</v>
      </c>
      <c r="F99" s="52">
        <v>100000</v>
      </c>
      <c r="G99" s="62">
        <f t="shared" si="3"/>
        <v>94808.311169950903</v>
      </c>
      <c r="H99" s="52">
        <f t="shared" si="4"/>
        <v>307.909582783568</v>
      </c>
    </row>
    <row r="100" spans="4:8" x14ac:dyDescent="0.35">
      <c r="D100" s="26">
        <f t="shared" si="5"/>
        <v>95</v>
      </c>
      <c r="E100" s="52">
        <f>100000*'Q.2.Input'!D99</f>
        <v>5841.6285418162815</v>
      </c>
      <c r="F100" s="52">
        <v>100000</v>
      </c>
      <c r="G100" s="62">
        <f t="shared" si="3"/>
        <v>94158.371458183712</v>
      </c>
      <c r="H100" s="52">
        <f t="shared" si="4"/>
        <v>306.85236101125849</v>
      </c>
    </row>
    <row r="101" spans="4:8" x14ac:dyDescent="0.35">
      <c r="D101" s="26">
        <f t="shared" si="5"/>
        <v>96</v>
      </c>
      <c r="E101" s="52">
        <f>100000*'Q.2.Input'!D100</f>
        <v>26237.434936203776</v>
      </c>
      <c r="F101" s="52">
        <v>100000</v>
      </c>
      <c r="G101" s="62">
        <f t="shared" si="3"/>
        <v>73762.565063796224</v>
      </c>
      <c r="H101" s="52">
        <f t="shared" si="4"/>
        <v>271.59264545233219</v>
      </c>
    </row>
    <row r="102" spans="4:8" x14ac:dyDescent="0.35">
      <c r="D102" s="26">
        <f t="shared" si="5"/>
        <v>97</v>
      </c>
      <c r="E102" s="52">
        <f>100000*'Q.2.Input'!D101</f>
        <v>0</v>
      </c>
      <c r="F102" s="52">
        <v>100000</v>
      </c>
      <c r="G102" s="62">
        <f t="shared" si="3"/>
        <v>100000</v>
      </c>
      <c r="H102" s="52">
        <f t="shared" si="4"/>
        <v>316.22776601683796</v>
      </c>
    </row>
    <row r="103" spans="4:8" x14ac:dyDescent="0.35">
      <c r="D103" s="26">
        <f t="shared" si="5"/>
        <v>98</v>
      </c>
      <c r="E103" s="52">
        <f>100000*'Q.2.Input'!D102</f>
        <v>5895.5024454363502</v>
      </c>
      <c r="F103" s="52">
        <v>100000</v>
      </c>
      <c r="G103" s="62">
        <f t="shared" si="3"/>
        <v>94104.497554563655</v>
      </c>
      <c r="H103" s="52">
        <f t="shared" si="4"/>
        <v>306.76456372039399</v>
      </c>
    </row>
    <row r="104" spans="4:8" x14ac:dyDescent="0.35">
      <c r="D104" s="26">
        <f t="shared" si="5"/>
        <v>99</v>
      </c>
      <c r="E104" s="52">
        <f>100000*'Q.2.Input'!D103</f>
        <v>7268.164545623179</v>
      </c>
      <c r="F104" s="52">
        <v>100000</v>
      </c>
      <c r="G104" s="62">
        <f t="shared" si="3"/>
        <v>92731.835454376822</v>
      </c>
      <c r="H104" s="52">
        <f t="shared" si="4"/>
        <v>304.51902314038909</v>
      </c>
    </row>
    <row r="105" spans="4:8" x14ac:dyDescent="0.35">
      <c r="D105" s="32">
        <f t="shared" si="5"/>
        <v>100</v>
      </c>
      <c r="E105" s="54">
        <f>100000*'Q.2.Input'!D104</f>
        <v>0</v>
      </c>
      <c r="F105" s="54">
        <v>100000</v>
      </c>
      <c r="G105" s="63">
        <f t="shared" si="3"/>
        <v>100000</v>
      </c>
      <c r="H105" s="54">
        <f t="shared" si="4"/>
        <v>316.22776601683796</v>
      </c>
    </row>
    <row r="108" spans="4:8" x14ac:dyDescent="0.35">
      <c r="H108" s="1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DE084-3946-4EBC-9676-0FBBD39186C5}">
  <dimension ref="D2:Q28"/>
  <sheetViews>
    <sheetView showGridLines="0" workbookViewId="0">
      <selection activeCell="Q28" sqref="Q28"/>
    </sheetView>
  </sheetViews>
  <sheetFormatPr defaultRowHeight="14.5" x14ac:dyDescent="0.35"/>
  <cols>
    <col min="4" max="4" width="9.36328125" customWidth="1"/>
    <col min="5" max="5" width="9.6328125" bestFit="1" customWidth="1"/>
    <col min="7" max="7" width="10" bestFit="1" customWidth="1"/>
  </cols>
  <sheetData>
    <row r="2" spans="4:17" x14ac:dyDescent="0.35">
      <c r="E2" s="2"/>
    </row>
    <row r="3" spans="4:17" x14ac:dyDescent="0.35">
      <c r="E3" s="2"/>
    </row>
    <row r="4" spans="4:17" x14ac:dyDescent="0.35">
      <c r="E4" s="47"/>
    </row>
    <row r="5" spans="4:17" x14ac:dyDescent="0.35">
      <c r="D5" s="3" t="s">
        <v>27</v>
      </c>
      <c r="E5" s="3" t="s">
        <v>25</v>
      </c>
    </row>
    <row r="6" spans="4:17" x14ac:dyDescent="0.35">
      <c r="D6" s="4">
        <v>0</v>
      </c>
      <c r="E6" s="12">
        <f>IF(D6&lt;=0,0,SQRT(D6))</f>
        <v>0</v>
      </c>
      <c r="Q6" s="47"/>
    </row>
    <row r="7" spans="4:17" x14ac:dyDescent="0.35">
      <c r="D7" s="4">
        <f>D6+5000</f>
        <v>5000</v>
      </c>
      <c r="E7" s="12">
        <f t="shared" ref="E7:E26" si="0">IF(D7&lt;=0,0,SQRT(D7))</f>
        <v>70.710678118654755</v>
      </c>
      <c r="Q7" s="47"/>
    </row>
    <row r="8" spans="4:17" x14ac:dyDescent="0.35">
      <c r="D8" s="4">
        <f t="shared" ref="D8:D26" si="1">D7+5000</f>
        <v>10000</v>
      </c>
      <c r="E8" s="12">
        <f t="shared" si="0"/>
        <v>100</v>
      </c>
    </row>
    <row r="9" spans="4:17" x14ac:dyDescent="0.35">
      <c r="D9" s="4">
        <f t="shared" si="1"/>
        <v>15000</v>
      </c>
      <c r="E9" s="12">
        <f t="shared" si="0"/>
        <v>122.47448713915891</v>
      </c>
    </row>
    <row r="10" spans="4:17" x14ac:dyDescent="0.35">
      <c r="D10" s="4">
        <f t="shared" si="1"/>
        <v>20000</v>
      </c>
      <c r="E10" s="12">
        <f t="shared" si="0"/>
        <v>141.42135623730951</v>
      </c>
    </row>
    <row r="11" spans="4:17" x14ac:dyDescent="0.35">
      <c r="D11" s="4">
        <f t="shared" si="1"/>
        <v>25000</v>
      </c>
      <c r="E11" s="12">
        <f t="shared" si="0"/>
        <v>158.11388300841898</v>
      </c>
    </row>
    <row r="12" spans="4:17" x14ac:dyDescent="0.35">
      <c r="D12" s="4">
        <f t="shared" si="1"/>
        <v>30000</v>
      </c>
      <c r="E12" s="12">
        <f t="shared" si="0"/>
        <v>173.20508075688772</v>
      </c>
    </row>
    <row r="13" spans="4:17" x14ac:dyDescent="0.35">
      <c r="D13" s="4">
        <f t="shared" si="1"/>
        <v>35000</v>
      </c>
      <c r="E13" s="12">
        <f t="shared" si="0"/>
        <v>187.08286933869707</v>
      </c>
    </row>
    <row r="14" spans="4:17" x14ac:dyDescent="0.35">
      <c r="D14" s="4">
        <f t="shared" si="1"/>
        <v>40000</v>
      </c>
      <c r="E14" s="12">
        <f t="shared" si="0"/>
        <v>200</v>
      </c>
    </row>
    <row r="15" spans="4:17" x14ac:dyDescent="0.35">
      <c r="D15" s="4">
        <f t="shared" si="1"/>
        <v>45000</v>
      </c>
      <c r="E15" s="12">
        <f t="shared" si="0"/>
        <v>212.13203435596427</v>
      </c>
    </row>
    <row r="16" spans="4:17" x14ac:dyDescent="0.35">
      <c r="D16" s="4">
        <f t="shared" si="1"/>
        <v>50000</v>
      </c>
      <c r="E16" s="12">
        <f t="shared" si="0"/>
        <v>223.60679774997897</v>
      </c>
    </row>
    <row r="17" spans="4:17" x14ac:dyDescent="0.35">
      <c r="D17" s="4">
        <f t="shared" si="1"/>
        <v>55000</v>
      </c>
      <c r="E17" s="12">
        <f t="shared" si="0"/>
        <v>234.52078799117149</v>
      </c>
    </row>
    <row r="18" spans="4:17" x14ac:dyDescent="0.35">
      <c r="D18" s="4">
        <f t="shared" si="1"/>
        <v>60000</v>
      </c>
      <c r="E18" s="12">
        <f t="shared" si="0"/>
        <v>244.94897427831782</v>
      </c>
    </row>
    <row r="19" spans="4:17" x14ac:dyDescent="0.35">
      <c r="D19" s="4">
        <f t="shared" si="1"/>
        <v>65000</v>
      </c>
      <c r="E19" s="12">
        <f t="shared" si="0"/>
        <v>254.95097567963924</v>
      </c>
      <c r="I19" t="s">
        <v>28</v>
      </c>
      <c r="Q19" s="47"/>
    </row>
    <row r="20" spans="4:17" x14ac:dyDescent="0.35">
      <c r="D20" s="4">
        <f t="shared" si="1"/>
        <v>70000</v>
      </c>
      <c r="E20" s="12">
        <f t="shared" si="0"/>
        <v>264.57513110645908</v>
      </c>
      <c r="I20" t="s">
        <v>29</v>
      </c>
    </row>
    <row r="21" spans="4:17" x14ac:dyDescent="0.35">
      <c r="D21" s="4">
        <f t="shared" si="1"/>
        <v>75000</v>
      </c>
      <c r="E21" s="12">
        <f t="shared" si="0"/>
        <v>273.86127875258308</v>
      </c>
      <c r="I21" t="s">
        <v>30</v>
      </c>
    </row>
    <row r="22" spans="4:17" x14ac:dyDescent="0.35">
      <c r="D22" s="4">
        <f t="shared" si="1"/>
        <v>80000</v>
      </c>
      <c r="E22" s="12">
        <f t="shared" si="0"/>
        <v>282.84271247461902</v>
      </c>
      <c r="I22" t="s">
        <v>31</v>
      </c>
    </row>
    <row r="23" spans="4:17" x14ac:dyDescent="0.35">
      <c r="D23" s="4">
        <f t="shared" si="1"/>
        <v>85000</v>
      </c>
      <c r="E23" s="12">
        <f t="shared" si="0"/>
        <v>291.54759474226501</v>
      </c>
    </row>
    <row r="24" spans="4:17" x14ac:dyDescent="0.35">
      <c r="D24" s="4">
        <f t="shared" si="1"/>
        <v>90000</v>
      </c>
      <c r="E24" s="12">
        <f t="shared" si="0"/>
        <v>300</v>
      </c>
    </row>
    <row r="25" spans="4:17" x14ac:dyDescent="0.35">
      <c r="D25" s="4">
        <f t="shared" si="1"/>
        <v>95000</v>
      </c>
      <c r="E25" s="12">
        <f t="shared" si="0"/>
        <v>308.22070014844883</v>
      </c>
    </row>
    <row r="26" spans="4:17" x14ac:dyDescent="0.35">
      <c r="D26" s="4">
        <f t="shared" si="1"/>
        <v>100000</v>
      </c>
      <c r="E26" s="12">
        <f t="shared" si="0"/>
        <v>316.22776601683796</v>
      </c>
    </row>
    <row r="28" spans="4:17" x14ac:dyDescent="0.35">
      <c r="Q28" s="13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F4E41-48BC-4954-8CD5-8216E4D65D40}">
  <dimension ref="D1:H39"/>
  <sheetViews>
    <sheetView showGridLines="0" workbookViewId="0"/>
  </sheetViews>
  <sheetFormatPr defaultRowHeight="14.5" x14ac:dyDescent="0.35"/>
  <cols>
    <col min="4" max="4" width="9.6328125" bestFit="1" customWidth="1"/>
    <col min="5" max="5" width="19.7265625" customWidth="1"/>
    <col min="6" max="6" width="12.1796875" customWidth="1"/>
    <col min="8" max="8" width="15.26953125" customWidth="1"/>
  </cols>
  <sheetData>
    <row r="1" spans="4:8" ht="29" x14ac:dyDescent="0.35">
      <c r="E1" s="49" t="s">
        <v>34</v>
      </c>
      <c r="F1" s="11">
        <f>'Q.2.ii'!H2</f>
        <v>304.87647327662626</v>
      </c>
    </row>
    <row r="2" spans="4:8" ht="27.5" customHeight="1" x14ac:dyDescent="0.35">
      <c r="E2" s="49" t="s">
        <v>36</v>
      </c>
      <c r="F2" s="67">
        <f>D19</f>
        <v>7000</v>
      </c>
      <c r="G2" s="47"/>
    </row>
    <row r="4" spans="4:8" x14ac:dyDescent="0.35">
      <c r="D4" s="47"/>
      <c r="E4" s="47"/>
      <c r="F4" s="47"/>
      <c r="G4" s="47"/>
      <c r="H4" s="47"/>
    </row>
    <row r="5" spans="4:8" ht="48" customHeight="1" x14ac:dyDescent="0.35">
      <c r="D5" s="3" t="s">
        <v>32</v>
      </c>
      <c r="E5" s="3" t="s">
        <v>23</v>
      </c>
      <c r="F5" s="49" t="s">
        <v>33</v>
      </c>
      <c r="G5" s="3" t="s">
        <v>25</v>
      </c>
      <c r="H5" s="49" t="s">
        <v>35</v>
      </c>
    </row>
    <row r="6" spans="4:8" x14ac:dyDescent="0.35">
      <c r="D6" s="58">
        <v>500</v>
      </c>
      <c r="E6" s="34">
        <v>100000</v>
      </c>
      <c r="F6" s="34">
        <f>E6-D6</f>
        <v>99500</v>
      </c>
      <c r="G6" s="50">
        <f>SQRT(F6)</f>
        <v>315.43620591175011</v>
      </c>
      <c r="H6" s="34" t="b">
        <f>G6&gt;$F$1</f>
        <v>1</v>
      </c>
    </row>
    <row r="7" spans="4:8" x14ac:dyDescent="0.35">
      <c r="D7" s="59">
        <f>D6+500</f>
        <v>1000</v>
      </c>
      <c r="E7" s="36">
        <v>100000</v>
      </c>
      <c r="F7" s="36">
        <f t="shared" ref="F7:F31" si="0">E7-D7</f>
        <v>99000</v>
      </c>
      <c r="G7" s="52">
        <f t="shared" ref="G7:G36" si="1">SQRT(F7)</f>
        <v>314.64265445104547</v>
      </c>
      <c r="H7" s="36" t="b">
        <f t="shared" ref="H7:H36" si="2">G7&gt;$F$1</f>
        <v>1</v>
      </c>
    </row>
    <row r="8" spans="4:8" x14ac:dyDescent="0.35">
      <c r="D8" s="59">
        <f>D7+500</f>
        <v>1500</v>
      </c>
      <c r="E8" s="36">
        <v>100000</v>
      </c>
      <c r="F8" s="36">
        <f t="shared" si="0"/>
        <v>98500</v>
      </c>
      <c r="G8" s="52">
        <f t="shared" si="1"/>
        <v>313.84709652950431</v>
      </c>
      <c r="H8" s="36" t="b">
        <f t="shared" si="2"/>
        <v>1</v>
      </c>
    </row>
    <row r="9" spans="4:8" x14ac:dyDescent="0.35">
      <c r="D9" s="59">
        <f t="shared" ref="D9:D31" si="3">D8+500</f>
        <v>2000</v>
      </c>
      <c r="E9" s="36">
        <v>100000</v>
      </c>
      <c r="F9" s="36">
        <f t="shared" si="0"/>
        <v>98000</v>
      </c>
      <c r="G9" s="52">
        <f t="shared" si="1"/>
        <v>313.04951684997053</v>
      </c>
      <c r="H9" s="36" t="b">
        <f t="shared" si="2"/>
        <v>1</v>
      </c>
    </row>
    <row r="10" spans="4:8" x14ac:dyDescent="0.35">
      <c r="D10" s="59">
        <f t="shared" si="3"/>
        <v>2500</v>
      </c>
      <c r="E10" s="36">
        <v>100000</v>
      </c>
      <c r="F10" s="36">
        <f t="shared" si="0"/>
        <v>97500</v>
      </c>
      <c r="G10" s="52">
        <f t="shared" si="1"/>
        <v>312.24989991991993</v>
      </c>
      <c r="H10" s="36" t="b">
        <f t="shared" si="2"/>
        <v>1</v>
      </c>
    </row>
    <row r="11" spans="4:8" x14ac:dyDescent="0.35">
      <c r="D11" s="59">
        <f t="shared" si="3"/>
        <v>3000</v>
      </c>
      <c r="E11" s="36">
        <v>100000</v>
      </c>
      <c r="F11" s="36">
        <f t="shared" si="0"/>
        <v>97000</v>
      </c>
      <c r="G11" s="52">
        <f t="shared" si="1"/>
        <v>311.44823004794875</v>
      </c>
      <c r="H11" s="36" t="b">
        <f t="shared" si="2"/>
        <v>1</v>
      </c>
    </row>
    <row r="12" spans="4:8" x14ac:dyDescent="0.35">
      <c r="D12" s="59">
        <f t="shared" si="3"/>
        <v>3500</v>
      </c>
      <c r="E12" s="36">
        <v>100000</v>
      </c>
      <c r="F12" s="36">
        <f t="shared" si="0"/>
        <v>96500</v>
      </c>
      <c r="G12" s="52">
        <f t="shared" si="1"/>
        <v>310.64449134018133</v>
      </c>
      <c r="H12" s="36" t="b">
        <f t="shared" si="2"/>
        <v>1</v>
      </c>
    </row>
    <row r="13" spans="4:8" x14ac:dyDescent="0.35">
      <c r="D13" s="59">
        <f t="shared" si="3"/>
        <v>4000</v>
      </c>
      <c r="E13" s="36">
        <v>100000</v>
      </c>
      <c r="F13" s="36">
        <f t="shared" si="0"/>
        <v>96000</v>
      </c>
      <c r="G13" s="52">
        <f t="shared" si="1"/>
        <v>309.83866769659335</v>
      </c>
      <c r="H13" s="36" t="b">
        <f t="shared" si="2"/>
        <v>1</v>
      </c>
    </row>
    <row r="14" spans="4:8" x14ac:dyDescent="0.35">
      <c r="D14" s="59">
        <f t="shared" si="3"/>
        <v>4500</v>
      </c>
      <c r="E14" s="36">
        <v>100000</v>
      </c>
      <c r="F14" s="36">
        <f t="shared" si="0"/>
        <v>95500</v>
      </c>
      <c r="G14" s="52">
        <f t="shared" si="1"/>
        <v>309.03074280724888</v>
      </c>
      <c r="H14" s="36" t="b">
        <f t="shared" si="2"/>
        <v>1</v>
      </c>
    </row>
    <row r="15" spans="4:8" x14ac:dyDescent="0.35">
      <c r="D15" s="59">
        <f t="shared" si="3"/>
        <v>5000</v>
      </c>
      <c r="E15" s="36">
        <v>100000</v>
      </c>
      <c r="F15" s="36">
        <f t="shared" si="0"/>
        <v>95000</v>
      </c>
      <c r="G15" s="52">
        <f t="shared" si="1"/>
        <v>308.22070014844883</v>
      </c>
      <c r="H15" s="36" t="b">
        <f t="shared" si="2"/>
        <v>1</v>
      </c>
    </row>
    <row r="16" spans="4:8" x14ac:dyDescent="0.35">
      <c r="D16" s="59">
        <f t="shared" si="3"/>
        <v>5500</v>
      </c>
      <c r="E16" s="36">
        <v>100000</v>
      </c>
      <c r="F16" s="36">
        <f t="shared" si="0"/>
        <v>94500</v>
      </c>
      <c r="G16" s="52">
        <f t="shared" si="1"/>
        <v>307.40852297878797</v>
      </c>
      <c r="H16" s="36" t="b">
        <f t="shared" si="2"/>
        <v>1</v>
      </c>
    </row>
    <row r="17" spans="4:8" x14ac:dyDescent="0.35">
      <c r="D17" s="59">
        <f t="shared" si="3"/>
        <v>6000</v>
      </c>
      <c r="E17" s="36">
        <v>100000</v>
      </c>
      <c r="F17" s="36">
        <f t="shared" si="0"/>
        <v>94000</v>
      </c>
      <c r="G17" s="52">
        <f t="shared" si="1"/>
        <v>306.59419433511783</v>
      </c>
      <c r="H17" s="36" t="b">
        <f t="shared" si="2"/>
        <v>1</v>
      </c>
    </row>
    <row r="18" spans="4:8" x14ac:dyDescent="0.35">
      <c r="D18" s="59">
        <f t="shared" si="3"/>
        <v>6500</v>
      </c>
      <c r="E18" s="36">
        <v>100000</v>
      </c>
      <c r="F18" s="36">
        <f t="shared" si="0"/>
        <v>93500</v>
      </c>
      <c r="G18" s="52">
        <f t="shared" si="1"/>
        <v>305.77769702841312</v>
      </c>
      <c r="H18" s="36" t="b">
        <f t="shared" si="2"/>
        <v>1</v>
      </c>
    </row>
    <row r="19" spans="4:8" x14ac:dyDescent="0.35">
      <c r="D19" s="65">
        <f t="shared" si="3"/>
        <v>7000</v>
      </c>
      <c r="E19" s="65">
        <v>100000</v>
      </c>
      <c r="F19" s="65">
        <f t="shared" si="0"/>
        <v>93000</v>
      </c>
      <c r="G19" s="66">
        <f t="shared" si="1"/>
        <v>304.95901363953811</v>
      </c>
      <c r="H19" s="65" t="b">
        <f t="shared" si="2"/>
        <v>1</v>
      </c>
    </row>
    <row r="20" spans="4:8" x14ac:dyDescent="0.35">
      <c r="D20" s="59">
        <f t="shared" si="3"/>
        <v>7500</v>
      </c>
      <c r="E20" s="36">
        <v>100000</v>
      </c>
      <c r="F20" s="36">
        <f t="shared" si="0"/>
        <v>92500</v>
      </c>
      <c r="G20" s="52">
        <f t="shared" si="1"/>
        <v>304.13812651491099</v>
      </c>
      <c r="H20" s="36" t="b">
        <f t="shared" si="2"/>
        <v>0</v>
      </c>
    </row>
    <row r="21" spans="4:8" x14ac:dyDescent="0.35">
      <c r="D21" s="59">
        <f t="shared" si="3"/>
        <v>8000</v>
      </c>
      <c r="E21" s="36">
        <v>100000</v>
      </c>
      <c r="F21" s="36">
        <f t="shared" si="0"/>
        <v>92000</v>
      </c>
      <c r="G21" s="52">
        <f t="shared" si="1"/>
        <v>303.31501776206204</v>
      </c>
      <c r="H21" s="36" t="b">
        <f t="shared" si="2"/>
        <v>0</v>
      </c>
    </row>
    <row r="22" spans="4:8" x14ac:dyDescent="0.35">
      <c r="D22" s="59">
        <f t="shared" si="3"/>
        <v>8500</v>
      </c>
      <c r="E22" s="36">
        <v>100000</v>
      </c>
      <c r="F22" s="36">
        <f t="shared" si="0"/>
        <v>91500</v>
      </c>
      <c r="G22" s="52">
        <f t="shared" si="1"/>
        <v>302.48966924508346</v>
      </c>
      <c r="H22" s="36" t="b">
        <f t="shared" si="2"/>
        <v>0</v>
      </c>
    </row>
    <row r="23" spans="4:8" x14ac:dyDescent="0.35">
      <c r="D23" s="59">
        <f t="shared" si="3"/>
        <v>9000</v>
      </c>
      <c r="E23" s="36">
        <v>100000</v>
      </c>
      <c r="F23" s="36">
        <f t="shared" si="0"/>
        <v>91000</v>
      </c>
      <c r="G23" s="52">
        <f t="shared" si="1"/>
        <v>301.66206257996714</v>
      </c>
      <c r="H23" s="36" t="b">
        <f t="shared" si="2"/>
        <v>0</v>
      </c>
    </row>
    <row r="24" spans="4:8" x14ac:dyDescent="0.35">
      <c r="D24" s="59">
        <f t="shared" si="3"/>
        <v>9500</v>
      </c>
      <c r="E24" s="36">
        <v>100000</v>
      </c>
      <c r="F24" s="36">
        <f t="shared" si="0"/>
        <v>90500</v>
      </c>
      <c r="G24" s="52">
        <f t="shared" si="1"/>
        <v>300.83217912982644</v>
      </c>
      <c r="H24" s="36" t="b">
        <f t="shared" si="2"/>
        <v>0</v>
      </c>
    </row>
    <row r="25" spans="4:8" x14ac:dyDescent="0.35">
      <c r="D25" s="59">
        <f t="shared" si="3"/>
        <v>10000</v>
      </c>
      <c r="E25" s="36">
        <v>100000</v>
      </c>
      <c r="F25" s="36">
        <f t="shared" si="0"/>
        <v>90000</v>
      </c>
      <c r="G25" s="52">
        <f t="shared" si="1"/>
        <v>300</v>
      </c>
      <c r="H25" s="36" t="b">
        <f t="shared" si="2"/>
        <v>0</v>
      </c>
    </row>
    <row r="26" spans="4:8" x14ac:dyDescent="0.35">
      <c r="D26" s="59">
        <f t="shared" si="3"/>
        <v>10500</v>
      </c>
      <c r="E26" s="36">
        <v>100000</v>
      </c>
      <c r="F26" s="36">
        <f t="shared" si="0"/>
        <v>89500</v>
      </c>
      <c r="G26" s="52">
        <f t="shared" si="1"/>
        <v>299.16550603303182</v>
      </c>
      <c r="H26" s="36" t="b">
        <f t="shared" si="2"/>
        <v>0</v>
      </c>
    </row>
    <row r="27" spans="4:8" x14ac:dyDescent="0.35">
      <c r="D27" s="59">
        <f t="shared" si="3"/>
        <v>11000</v>
      </c>
      <c r="E27" s="36">
        <v>100000</v>
      </c>
      <c r="F27" s="36">
        <f t="shared" si="0"/>
        <v>89000</v>
      </c>
      <c r="G27" s="52">
        <f t="shared" si="1"/>
        <v>298.32867780352598</v>
      </c>
      <c r="H27" s="36" t="b">
        <f t="shared" si="2"/>
        <v>0</v>
      </c>
    </row>
    <row r="28" spans="4:8" x14ac:dyDescent="0.35">
      <c r="D28" s="59">
        <f t="shared" si="3"/>
        <v>11500</v>
      </c>
      <c r="E28" s="36">
        <v>100000</v>
      </c>
      <c r="F28" s="36">
        <f t="shared" si="0"/>
        <v>88500</v>
      </c>
      <c r="G28" s="52">
        <f t="shared" si="1"/>
        <v>297.48949561287031</v>
      </c>
      <c r="H28" s="36" t="b">
        <f t="shared" si="2"/>
        <v>0</v>
      </c>
    </row>
    <row r="29" spans="4:8" x14ac:dyDescent="0.35">
      <c r="D29" s="59">
        <f t="shared" si="3"/>
        <v>12000</v>
      </c>
      <c r="E29" s="36">
        <v>100000</v>
      </c>
      <c r="F29" s="36">
        <f t="shared" si="0"/>
        <v>88000</v>
      </c>
      <c r="G29" s="52">
        <f t="shared" si="1"/>
        <v>296.64793948382652</v>
      </c>
      <c r="H29" s="36" t="b">
        <f t="shared" si="2"/>
        <v>0</v>
      </c>
    </row>
    <row r="30" spans="4:8" x14ac:dyDescent="0.35">
      <c r="D30" s="59">
        <f t="shared" si="3"/>
        <v>12500</v>
      </c>
      <c r="E30" s="36">
        <v>100000</v>
      </c>
      <c r="F30" s="36">
        <f t="shared" si="0"/>
        <v>87500</v>
      </c>
      <c r="G30" s="52">
        <f t="shared" si="1"/>
        <v>295.8039891549808</v>
      </c>
      <c r="H30" s="36" t="b">
        <f t="shared" si="2"/>
        <v>0</v>
      </c>
    </row>
    <row r="31" spans="4:8" x14ac:dyDescent="0.35">
      <c r="D31" s="59">
        <f t="shared" si="3"/>
        <v>13000</v>
      </c>
      <c r="E31" s="36">
        <v>100000</v>
      </c>
      <c r="F31" s="36">
        <f t="shared" si="0"/>
        <v>87000</v>
      </c>
      <c r="G31" s="52">
        <f t="shared" si="1"/>
        <v>294.95762407505254</v>
      </c>
      <c r="H31" s="36" t="b">
        <f t="shared" si="2"/>
        <v>0</v>
      </c>
    </row>
    <row r="32" spans="4:8" x14ac:dyDescent="0.35">
      <c r="D32" s="59">
        <f t="shared" ref="D32:D35" si="4">D31+500</f>
        <v>13500</v>
      </c>
      <c r="E32" s="36">
        <v>100000</v>
      </c>
      <c r="F32" s="36">
        <f t="shared" ref="F32:F35" si="5">E32-D32</f>
        <v>86500</v>
      </c>
      <c r="G32" s="52">
        <f t="shared" si="1"/>
        <v>294.10882339705483</v>
      </c>
      <c r="H32" s="36" t="b">
        <f t="shared" si="2"/>
        <v>0</v>
      </c>
    </row>
    <row r="33" spans="4:8" x14ac:dyDescent="0.35">
      <c r="D33" s="59">
        <f t="shared" si="4"/>
        <v>14000</v>
      </c>
      <c r="E33" s="36">
        <v>100000</v>
      </c>
      <c r="F33" s="36">
        <f t="shared" si="5"/>
        <v>86000</v>
      </c>
      <c r="G33" s="52">
        <f t="shared" si="1"/>
        <v>293.25756597230361</v>
      </c>
      <c r="H33" s="36" t="b">
        <f t="shared" si="2"/>
        <v>0</v>
      </c>
    </row>
    <row r="34" spans="4:8" x14ac:dyDescent="0.35">
      <c r="D34" s="59">
        <f t="shared" si="4"/>
        <v>14500</v>
      </c>
      <c r="E34" s="36">
        <v>100000</v>
      </c>
      <c r="F34" s="36">
        <f t="shared" si="5"/>
        <v>85500</v>
      </c>
      <c r="G34" s="52">
        <f t="shared" si="1"/>
        <v>292.4038303442689</v>
      </c>
      <c r="H34" s="36" t="b">
        <f t="shared" si="2"/>
        <v>0</v>
      </c>
    </row>
    <row r="35" spans="4:8" x14ac:dyDescent="0.35">
      <c r="D35" s="59">
        <f t="shared" si="4"/>
        <v>15000</v>
      </c>
      <c r="E35" s="36">
        <v>100000</v>
      </c>
      <c r="F35" s="36">
        <f t="shared" si="5"/>
        <v>85000</v>
      </c>
      <c r="G35" s="52">
        <f t="shared" si="1"/>
        <v>291.54759474226501</v>
      </c>
      <c r="H35" s="36" t="b">
        <f t="shared" si="2"/>
        <v>0</v>
      </c>
    </row>
    <row r="36" spans="4:8" x14ac:dyDescent="0.35">
      <c r="D36" s="60">
        <f t="shared" ref="D36" si="6">D35+500</f>
        <v>15500</v>
      </c>
      <c r="E36" s="38">
        <v>100000</v>
      </c>
      <c r="F36" s="38">
        <f t="shared" ref="F36" si="7">E36-D36</f>
        <v>84500</v>
      </c>
      <c r="G36" s="54">
        <f t="shared" si="1"/>
        <v>290.68883707497264</v>
      </c>
      <c r="H36" s="38" t="b">
        <f t="shared" si="2"/>
        <v>0</v>
      </c>
    </row>
    <row r="39" spans="4:8" x14ac:dyDescent="0.35">
      <c r="H39" s="7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0BA2D-304F-481F-BF7C-F98269EE2D31}">
  <dimension ref="C3:F19"/>
  <sheetViews>
    <sheetView showGridLines="0" workbookViewId="0"/>
  </sheetViews>
  <sheetFormatPr defaultRowHeight="14.5" x14ac:dyDescent="0.35"/>
  <cols>
    <col min="3" max="3" width="11.6328125" bestFit="1" customWidth="1"/>
    <col min="4" max="4" width="9.90625" bestFit="1" customWidth="1"/>
    <col min="5" max="5" width="9.36328125" bestFit="1" customWidth="1"/>
  </cols>
  <sheetData>
    <row r="3" spans="3:6" x14ac:dyDescent="0.35">
      <c r="D3" s="3" t="s">
        <v>51</v>
      </c>
      <c r="E3" s="3" t="s">
        <v>52</v>
      </c>
    </row>
    <row r="4" spans="3:6" x14ac:dyDescent="0.35">
      <c r="C4" s="24" t="s">
        <v>37</v>
      </c>
      <c r="D4" s="71">
        <v>100</v>
      </c>
      <c r="E4" s="71">
        <v>100</v>
      </c>
    </row>
    <row r="5" spans="3:6" x14ac:dyDescent="0.35">
      <c r="C5" s="26" t="s">
        <v>38</v>
      </c>
      <c r="D5" s="72">
        <v>90</v>
      </c>
      <c r="E5" s="72">
        <v>100</v>
      </c>
    </row>
    <row r="6" spans="3:6" x14ac:dyDescent="0.35">
      <c r="C6" s="26" t="s">
        <v>39</v>
      </c>
      <c r="D6" s="72">
        <v>1</v>
      </c>
      <c r="E6" s="72">
        <v>1</v>
      </c>
    </row>
    <row r="7" spans="3:6" x14ac:dyDescent="0.35">
      <c r="C7" s="26" t="s">
        <v>40</v>
      </c>
      <c r="D7" s="69">
        <v>0.06</v>
      </c>
      <c r="E7" s="69">
        <v>0.06</v>
      </c>
    </row>
    <row r="8" spans="3:6" x14ac:dyDescent="0.35">
      <c r="C8" s="27" t="s">
        <v>41</v>
      </c>
      <c r="D8" s="70">
        <v>0.15</v>
      </c>
      <c r="E8" s="70">
        <v>0.15</v>
      </c>
    </row>
    <row r="9" spans="3:6" x14ac:dyDescent="0.35">
      <c r="C9" s="15" t="s">
        <v>42</v>
      </c>
    </row>
    <row r="10" spans="3:6" x14ac:dyDescent="0.35">
      <c r="C10" s="24" t="s">
        <v>43</v>
      </c>
      <c r="D10" s="21">
        <f>++D5*EXP(-D7*D6)</f>
        <v>84.758808022582386</v>
      </c>
      <c r="E10" s="18">
        <f>++E5*EXP(-E7*E6)</f>
        <v>94.176453358424865</v>
      </c>
      <c r="F10" s="47"/>
    </row>
    <row r="11" spans="3:6" x14ac:dyDescent="0.35">
      <c r="C11" s="25" t="s">
        <v>44</v>
      </c>
      <c r="D11" s="22">
        <f>+D8*D6^0.5</f>
        <v>0.15</v>
      </c>
      <c r="E11" s="19">
        <f>+E8*E6^0.5</f>
        <v>0.15</v>
      </c>
      <c r="F11" s="47"/>
    </row>
    <row r="12" spans="3:6" x14ac:dyDescent="0.35">
      <c r="C12" s="26" t="s">
        <v>45</v>
      </c>
      <c r="D12" s="22">
        <f>++(LN(D4/D5)+(D7+D8*D8/2)*D6)/(D8*D6^0.5)</f>
        <v>1.1774034377188423</v>
      </c>
      <c r="E12" s="19">
        <f>++(LN(E4/E5)+(E7+E8*E8/2)*E6)/(E8*E6^0.5)</f>
        <v>0.47499999999999998</v>
      </c>
      <c r="F12" s="47"/>
    </row>
    <row r="13" spans="3:6" x14ac:dyDescent="0.35">
      <c r="C13" s="26" t="s">
        <v>46</v>
      </c>
      <c r="D13" s="22">
        <f>+D12-D11</f>
        <v>1.0274034377188423</v>
      </c>
      <c r="E13" s="19">
        <f>+E12-E11</f>
        <v>0.32499999999999996</v>
      </c>
      <c r="F13" s="47"/>
    </row>
    <row r="14" spans="3:6" x14ac:dyDescent="0.35">
      <c r="C14" s="25" t="s">
        <v>47</v>
      </c>
      <c r="D14" s="22">
        <f>_xlfn.NORM.DIST(D12,0,1,TRUE)</f>
        <v>0.88048274079326005</v>
      </c>
      <c r="E14" s="19">
        <f>_xlfn.NORM.DIST(E12,0,1,TRUE)</f>
        <v>0.68260651335874101</v>
      </c>
      <c r="F14" s="47"/>
    </row>
    <row r="15" spans="3:6" x14ac:dyDescent="0.35">
      <c r="C15" s="27" t="s">
        <v>48</v>
      </c>
      <c r="D15" s="23">
        <f>_xlfn.NORM.DIST(D13,0,1,TRUE)</f>
        <v>0.84788473329153324</v>
      </c>
      <c r="E15" s="20">
        <f>_xlfn.NORM.DIST(E13,0,1,TRUE)</f>
        <v>0.62740946415328402</v>
      </c>
      <c r="F15" s="47"/>
    </row>
    <row r="16" spans="3:6" x14ac:dyDescent="0.35">
      <c r="C16" s="13" t="s">
        <v>49</v>
      </c>
      <c r="F16" s="47"/>
    </row>
    <row r="17" spans="3:6" x14ac:dyDescent="0.35">
      <c r="C17" s="28" t="s">
        <v>50</v>
      </c>
      <c r="D17" s="29">
        <f>D14*D4-D15*D10</f>
        <v>16.182574744990475</v>
      </c>
      <c r="E17" s="29">
        <f>(E14-1)*E4-E15*E10+E10</f>
        <v>3.3499065568328774</v>
      </c>
      <c r="F17" s="47"/>
    </row>
    <row r="18" spans="3:6" x14ac:dyDescent="0.35">
      <c r="C18" s="16"/>
      <c r="E18" s="17"/>
    </row>
    <row r="19" spans="3:6" x14ac:dyDescent="0.35">
      <c r="F19" s="1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DE03-BA8B-4F72-9DE3-C61851319979}">
  <dimension ref="C2:R13"/>
  <sheetViews>
    <sheetView showGridLines="0" workbookViewId="0"/>
  </sheetViews>
  <sheetFormatPr defaultRowHeight="14.5" x14ac:dyDescent="0.35"/>
  <sheetData>
    <row r="2" spans="3:18" x14ac:dyDescent="0.35">
      <c r="C2" t="s">
        <v>68</v>
      </c>
    </row>
    <row r="3" spans="3:18" x14ac:dyDescent="0.35">
      <c r="C3" s="4" t="s">
        <v>47</v>
      </c>
      <c r="D3" s="73">
        <f>'Q.3.i'!D14</f>
        <v>0.88048274079326005</v>
      </c>
      <c r="E3" s="47"/>
    </row>
    <row r="4" spans="3:18" x14ac:dyDescent="0.35">
      <c r="E4" s="47"/>
    </row>
    <row r="5" spans="3:18" x14ac:dyDescent="0.35">
      <c r="C5" t="s">
        <v>54</v>
      </c>
      <c r="E5" s="47"/>
    </row>
    <row r="6" spans="3:18" x14ac:dyDescent="0.35">
      <c r="C6" t="s">
        <v>47</v>
      </c>
      <c r="D6">
        <f>'Q.3.i'!E14</f>
        <v>0.68260651335874101</v>
      </c>
      <c r="E6" s="47"/>
    </row>
    <row r="7" spans="3:18" x14ac:dyDescent="0.35">
      <c r="C7" s="4" t="s">
        <v>69</v>
      </c>
      <c r="D7" s="73">
        <f>D6-1</f>
        <v>-0.31739348664125899</v>
      </c>
      <c r="E7" s="47"/>
    </row>
    <row r="9" spans="3:18" x14ac:dyDescent="0.35">
      <c r="C9" t="s">
        <v>70</v>
      </c>
      <c r="P9" s="47"/>
      <c r="R9" s="47"/>
    </row>
    <row r="10" spans="3:18" x14ac:dyDescent="0.35">
      <c r="C10" t="s">
        <v>71</v>
      </c>
      <c r="P10" s="47"/>
    </row>
    <row r="11" spans="3:18" x14ac:dyDescent="0.35">
      <c r="C11" t="s">
        <v>72</v>
      </c>
      <c r="P11" s="47"/>
    </row>
    <row r="13" spans="3:18" x14ac:dyDescent="0.35">
      <c r="E13" s="1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BA173-4B33-4A88-91A1-8BE11D659F1E}">
  <dimension ref="C3:P20"/>
  <sheetViews>
    <sheetView showGridLines="0" workbookViewId="0"/>
  </sheetViews>
  <sheetFormatPr defaultRowHeight="14.5" x14ac:dyDescent="0.35"/>
  <cols>
    <col min="3" max="3" width="11.6328125" bestFit="1" customWidth="1"/>
    <col min="4" max="4" width="9.90625" bestFit="1" customWidth="1"/>
    <col min="5" max="5" width="9.36328125" bestFit="1" customWidth="1"/>
  </cols>
  <sheetData>
    <row r="3" spans="3:16" x14ac:dyDescent="0.35">
      <c r="D3" s="3" t="s">
        <v>51</v>
      </c>
      <c r="E3" s="3" t="s">
        <v>52</v>
      </c>
    </row>
    <row r="4" spans="3:16" x14ac:dyDescent="0.35">
      <c r="C4" s="24" t="s">
        <v>37</v>
      </c>
      <c r="D4" s="71">
        <v>100</v>
      </c>
      <c r="E4" s="71">
        <v>100</v>
      </c>
      <c r="H4" t="s">
        <v>53</v>
      </c>
      <c r="P4" s="78"/>
    </row>
    <row r="5" spans="3:16" x14ac:dyDescent="0.35">
      <c r="C5" s="26" t="s">
        <v>38</v>
      </c>
      <c r="D5" s="72">
        <v>90</v>
      </c>
      <c r="E5" s="72">
        <v>100</v>
      </c>
      <c r="H5" t="s">
        <v>75</v>
      </c>
      <c r="P5" s="78"/>
    </row>
    <row r="6" spans="3:16" x14ac:dyDescent="0.35">
      <c r="C6" s="26" t="s">
        <v>39</v>
      </c>
      <c r="D6" s="72">
        <v>1</v>
      </c>
      <c r="E6" s="72">
        <v>1</v>
      </c>
    </row>
    <row r="7" spans="3:16" x14ac:dyDescent="0.35">
      <c r="C7" s="26" t="s">
        <v>40</v>
      </c>
      <c r="D7" s="69">
        <v>0.06</v>
      </c>
      <c r="E7" s="69">
        <v>0.06</v>
      </c>
    </row>
    <row r="8" spans="3:16" x14ac:dyDescent="0.35">
      <c r="C8" s="27" t="s">
        <v>41</v>
      </c>
      <c r="D8" s="70">
        <v>0.25</v>
      </c>
      <c r="E8" s="70">
        <v>0.25</v>
      </c>
    </row>
    <row r="9" spans="3:16" x14ac:dyDescent="0.35">
      <c r="C9" s="15" t="s">
        <v>42</v>
      </c>
    </row>
    <row r="10" spans="3:16" x14ac:dyDescent="0.35">
      <c r="C10" s="24" t="s">
        <v>43</v>
      </c>
      <c r="D10" s="21">
        <f>++D5*EXP(-D7*D6)</f>
        <v>84.758808022582386</v>
      </c>
      <c r="E10" s="18">
        <f>++E5*EXP(-E7*E6)</f>
        <v>94.176453358424865</v>
      </c>
    </row>
    <row r="11" spans="3:16" x14ac:dyDescent="0.35">
      <c r="C11" s="25" t="s">
        <v>44</v>
      </c>
      <c r="D11" s="22">
        <f>+D8*D6^0.5</f>
        <v>0.25</v>
      </c>
      <c r="E11" s="19">
        <f>+E8*E6^0.5</f>
        <v>0.25</v>
      </c>
    </row>
    <row r="12" spans="3:16" x14ac:dyDescent="0.35">
      <c r="C12" s="26" t="s">
        <v>45</v>
      </c>
      <c r="D12" s="22">
        <f>++(LN(D4/D5)+(D7+D8*D8/2)*D6)/(D8*D6^0.5)</f>
        <v>0.78644206263130534</v>
      </c>
      <c r="E12" s="19">
        <f>++(LN(E4/E5)+(E7+E8*E8/2)*E6)/(E8*E6^0.5)</f>
        <v>0.36499999999999999</v>
      </c>
      <c r="F12" s="47"/>
    </row>
    <row r="13" spans="3:16" x14ac:dyDescent="0.35">
      <c r="C13" s="26" t="s">
        <v>46</v>
      </c>
      <c r="D13" s="22">
        <f>+D12-D11</f>
        <v>0.53644206263130534</v>
      </c>
      <c r="E13" s="19">
        <f>+E12-E11</f>
        <v>0.11499999999999999</v>
      </c>
      <c r="F13" s="47"/>
    </row>
    <row r="14" spans="3:16" x14ac:dyDescent="0.35">
      <c r="C14" s="25" t="s">
        <v>47</v>
      </c>
      <c r="D14" s="22">
        <f>_xlfn.NORM.DIST(D12,0,1,TRUE)</f>
        <v>0.78419572540645532</v>
      </c>
      <c r="E14" s="19">
        <f>_xlfn.NORM.DIST(E12,0,1,TRUE)</f>
        <v>0.6424442968769708</v>
      </c>
      <c r="F14" s="47"/>
    </row>
    <row r="15" spans="3:16" x14ac:dyDescent="0.35">
      <c r="C15" s="27" t="s">
        <v>48</v>
      </c>
      <c r="D15" s="23">
        <f>_xlfn.NORM.DIST(D13,0,1,TRUE)</f>
        <v>0.70417346621239219</v>
      </c>
      <c r="E15" s="20">
        <f>_xlfn.NORM.DIST(E13,0,1,TRUE)</f>
        <v>0.54577743897781028</v>
      </c>
      <c r="F15" s="47"/>
    </row>
    <row r="16" spans="3:16" x14ac:dyDescent="0.35">
      <c r="C16" s="13" t="s">
        <v>49</v>
      </c>
      <c r="F16" s="47"/>
    </row>
    <row r="17" spans="3:6" x14ac:dyDescent="0.35">
      <c r="C17" s="28" t="s">
        <v>50</v>
      </c>
      <c r="D17" s="29">
        <f>D14*D4-D15*D10</f>
        <v>18.734668903352976</v>
      </c>
      <c r="E17" s="29">
        <f>(E14-1)*E4-E15*E10+E10</f>
        <v>7.0214995201476285</v>
      </c>
      <c r="F17" s="47"/>
    </row>
    <row r="18" spans="3:6" x14ac:dyDescent="0.35">
      <c r="C18" s="16"/>
      <c r="E18" s="17"/>
    </row>
    <row r="20" spans="3:6" x14ac:dyDescent="0.35">
      <c r="E20" s="13"/>
    </row>
  </sheetData>
  <mergeCells count="1">
    <mergeCell ref="P4:P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4E229-1E85-4A06-A88C-5E150E389016}">
  <dimension ref="C3:E13"/>
  <sheetViews>
    <sheetView showGridLines="0" workbookViewId="0"/>
  </sheetViews>
  <sheetFormatPr defaultRowHeight="14.5" x14ac:dyDescent="0.35"/>
  <cols>
    <col min="3" max="3" width="15.6328125" bestFit="1" customWidth="1"/>
    <col min="4" max="4" width="11.1796875" bestFit="1" customWidth="1"/>
  </cols>
  <sheetData>
    <row r="3" spans="3:5" x14ac:dyDescent="0.35">
      <c r="C3" t="s">
        <v>47</v>
      </c>
      <c r="D3">
        <f>'Q.3.iii'!E14</f>
        <v>0.6424442968769708</v>
      </c>
    </row>
    <row r="4" spans="3:5" x14ac:dyDescent="0.35">
      <c r="C4" t="s">
        <v>54</v>
      </c>
      <c r="D4">
        <f>D3-1</f>
        <v>-0.3575557031230292</v>
      </c>
      <c r="E4" s="47"/>
    </row>
    <row r="5" spans="3:5" x14ac:dyDescent="0.35">
      <c r="C5" t="s">
        <v>55</v>
      </c>
      <c r="D5">
        <v>1</v>
      </c>
      <c r="E5" s="47"/>
    </row>
    <row r="6" spans="3:5" x14ac:dyDescent="0.35">
      <c r="C6" t="s">
        <v>37</v>
      </c>
      <c r="D6">
        <v>100</v>
      </c>
      <c r="E6" s="47"/>
    </row>
    <row r="7" spans="3:5" x14ac:dyDescent="0.35">
      <c r="C7" t="s">
        <v>58</v>
      </c>
      <c r="D7" s="2">
        <f>'Q.3.iii'!E17</f>
        <v>7.0214995201476285</v>
      </c>
      <c r="E7" s="47"/>
    </row>
    <row r="8" spans="3:5" x14ac:dyDescent="0.35">
      <c r="C8" t="s">
        <v>56</v>
      </c>
      <c r="D8" s="2">
        <v>1000</v>
      </c>
      <c r="E8" s="47"/>
    </row>
    <row r="9" spans="3:5" x14ac:dyDescent="0.35">
      <c r="C9" t="s">
        <v>57</v>
      </c>
      <c r="D9">
        <f>ROUNDUP((D8*D5)/-D4,0)</f>
        <v>2797</v>
      </c>
      <c r="E9" s="47"/>
    </row>
    <row r="10" spans="3:5" x14ac:dyDescent="0.35">
      <c r="C10" t="s">
        <v>59</v>
      </c>
      <c r="D10" s="30">
        <f>D7*D9+D8*D6</f>
        <v>119639.13415785291</v>
      </c>
      <c r="E10" s="47"/>
    </row>
    <row r="13" spans="3:5" x14ac:dyDescent="0.35">
      <c r="E13" s="1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C4C82-0F66-45B4-A866-835256BB7BD6}">
  <dimension ref="C3:F29"/>
  <sheetViews>
    <sheetView showGridLines="0" workbookViewId="0"/>
  </sheetViews>
  <sheetFormatPr defaultRowHeight="14.5" x14ac:dyDescent="0.35"/>
  <cols>
    <col min="3" max="3" width="10.81640625" bestFit="1" customWidth="1"/>
    <col min="4" max="4" width="9.90625" bestFit="1" customWidth="1"/>
    <col min="6" max="6" width="8.7265625" style="47"/>
  </cols>
  <sheetData>
    <row r="3" spans="3:4" x14ac:dyDescent="0.35">
      <c r="C3" t="s">
        <v>61</v>
      </c>
    </row>
    <row r="4" spans="3:4" x14ac:dyDescent="0.35">
      <c r="C4" t="s">
        <v>62</v>
      </c>
    </row>
    <row r="6" spans="3:4" x14ac:dyDescent="0.35">
      <c r="C6" t="s">
        <v>37</v>
      </c>
      <c r="D6">
        <v>100</v>
      </c>
    </row>
    <row r="7" spans="3:4" x14ac:dyDescent="0.35">
      <c r="C7" t="s">
        <v>63</v>
      </c>
      <c r="D7" s="10">
        <f>'Q.3.iv'!D7</f>
        <v>7.0214995201476285</v>
      </c>
    </row>
    <row r="8" spans="3:4" x14ac:dyDescent="0.35">
      <c r="C8" t="s">
        <v>64</v>
      </c>
      <c r="D8" s="10">
        <f>D6+D7</f>
        <v>107.02149952014763</v>
      </c>
    </row>
    <row r="10" spans="3:4" x14ac:dyDescent="0.35">
      <c r="D10" s="3" t="s">
        <v>51</v>
      </c>
    </row>
    <row r="11" spans="3:4" x14ac:dyDescent="0.35">
      <c r="C11" s="24" t="s">
        <v>37</v>
      </c>
      <c r="D11" s="71">
        <v>100</v>
      </c>
    </row>
    <row r="12" spans="3:4" x14ac:dyDescent="0.35">
      <c r="C12" s="26" t="s">
        <v>38</v>
      </c>
      <c r="D12" s="72">
        <v>100</v>
      </c>
    </row>
    <row r="13" spans="3:4" x14ac:dyDescent="0.35">
      <c r="C13" s="26" t="s">
        <v>39</v>
      </c>
      <c r="D13" s="72">
        <v>1</v>
      </c>
    </row>
    <row r="14" spans="3:4" x14ac:dyDescent="0.35">
      <c r="C14" s="26" t="s">
        <v>40</v>
      </c>
      <c r="D14" s="69">
        <v>0.06</v>
      </c>
    </row>
    <row r="15" spans="3:4" x14ac:dyDescent="0.35">
      <c r="C15" s="27" t="s">
        <v>41</v>
      </c>
      <c r="D15" s="70">
        <v>0.25</v>
      </c>
    </row>
    <row r="16" spans="3:4" x14ac:dyDescent="0.35">
      <c r="C16" s="15" t="s">
        <v>42</v>
      </c>
    </row>
    <row r="17" spans="3:6" x14ac:dyDescent="0.35">
      <c r="C17" s="24" t="s">
        <v>43</v>
      </c>
      <c r="D17" s="21">
        <f>++D12*EXP(-D14*D13)</f>
        <v>94.176453358424865</v>
      </c>
      <c r="F17" s="76"/>
    </row>
    <row r="18" spans="3:6" x14ac:dyDescent="0.35">
      <c r="C18" s="25" t="s">
        <v>44</v>
      </c>
      <c r="D18" s="22">
        <f>+D15*D13^0.5</f>
        <v>0.25</v>
      </c>
      <c r="F18" s="76"/>
    </row>
    <row r="19" spans="3:6" x14ac:dyDescent="0.35">
      <c r="C19" s="26" t="s">
        <v>45</v>
      </c>
      <c r="D19" s="22">
        <f>++(LN(D11/D12)+(D14+D15*D15/2)*D13)/(D15*D13^0.5)</f>
        <v>0.36499999999999999</v>
      </c>
      <c r="F19" s="76"/>
    </row>
    <row r="20" spans="3:6" x14ac:dyDescent="0.35">
      <c r="C20" s="26" t="s">
        <v>46</v>
      </c>
      <c r="D20" s="22">
        <f>+D19-D18</f>
        <v>0.11499999999999999</v>
      </c>
      <c r="F20" s="76"/>
    </row>
    <row r="21" spans="3:6" x14ac:dyDescent="0.35">
      <c r="C21" s="25" t="s">
        <v>47</v>
      </c>
      <c r="D21" s="22">
        <f>_xlfn.NORM.DIST(D19,0,1,TRUE)</f>
        <v>0.6424442968769708</v>
      </c>
      <c r="F21" s="76"/>
    </row>
    <row r="22" spans="3:6" x14ac:dyDescent="0.35">
      <c r="C22" s="27" t="s">
        <v>48</v>
      </c>
      <c r="D22" s="23">
        <f>_xlfn.NORM.DIST(D20,0,1,TRUE)</f>
        <v>0.54577743897781028</v>
      </c>
      <c r="F22" s="76"/>
    </row>
    <row r="23" spans="3:6" x14ac:dyDescent="0.35">
      <c r="C23" s="13" t="s">
        <v>49</v>
      </c>
    </row>
    <row r="24" spans="3:6" x14ac:dyDescent="0.35">
      <c r="C24" s="28" t="s">
        <v>65</v>
      </c>
      <c r="D24" s="29">
        <f>D21*D11-D22*D17</f>
        <v>12.845046161722756</v>
      </c>
    </row>
    <row r="26" spans="3:6" x14ac:dyDescent="0.35">
      <c r="C26" s="16" t="s">
        <v>66</v>
      </c>
    </row>
    <row r="27" spans="3:6" x14ac:dyDescent="0.35">
      <c r="C27" s="45" t="s">
        <v>67</v>
      </c>
      <c r="D27" s="46">
        <f>(D8-D24)</f>
        <v>94.17645335842488</v>
      </c>
    </row>
    <row r="29" spans="3:6" x14ac:dyDescent="0.35">
      <c r="E29" s="13"/>
    </row>
  </sheetData>
  <mergeCells count="1">
    <mergeCell ref="F17:F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4D6C390916B4A8494C33A5D3CA82B" ma:contentTypeVersion="18" ma:contentTypeDescription="Create a new document." ma:contentTypeScope="" ma:versionID="061ed7418ccd0ab96bbd5383361f11e3">
  <xsd:schema xmlns:xsd="http://www.w3.org/2001/XMLSchema" xmlns:xs="http://www.w3.org/2001/XMLSchema" xmlns:p="http://schemas.microsoft.com/office/2006/metadata/properties" xmlns:ns1="http://schemas.microsoft.com/sharepoint/v3" xmlns:ns2="307a12b3-3a39-4e5f-afa6-4629bb16037e" xmlns:ns3="1f0d55de-41a8-442a-939a-8c7a93a15acc" targetNamespace="http://schemas.microsoft.com/office/2006/metadata/properties" ma:root="true" ma:fieldsID="d0fab99a09af8f4f7597e523ca27625f" ns1:_="" ns2:_="" ns3:_="">
    <xsd:import namespace="http://schemas.microsoft.com/sharepoint/v3"/>
    <xsd:import namespace="307a12b3-3a39-4e5f-afa6-4629bb16037e"/>
    <xsd:import namespace="1f0d55de-41a8-442a-939a-8c7a93a15a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a12b3-3a39-4e5f-afa6-4629bb160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790f828-4d96-4d10-bc53-6c3febba0b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d55de-41a8-442a-939a-8c7a93a15a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438ea2c-1d97-4ed9-8a85-6ab57bb76901}" ma:internalName="TaxCatchAll" ma:showField="CatchAllData" ma:web="1f0d55de-41a8-442a-939a-8c7a93a15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7a12b3-3a39-4e5f-afa6-4629bb16037e">
      <Terms xmlns="http://schemas.microsoft.com/office/infopath/2007/PartnerControls"/>
    </lcf76f155ced4ddcb4097134ff3c332f>
    <_ip_UnifiedCompliancePolicyUIAction xmlns="http://schemas.microsoft.com/sharepoint/v3" xsi:nil="true"/>
    <TaxCatchAll xmlns="1f0d55de-41a8-442a-939a-8c7a93a15ac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CEAAC3-89B6-4364-B863-48BC308DB8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7a12b3-3a39-4e5f-afa6-4629bb16037e"/>
    <ds:schemaRef ds:uri="1f0d55de-41a8-442a-939a-8c7a93a15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AA4D26-4A48-4DC2-B6FA-6B20ED061D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D86FC5-2ABF-4799-8F47-833891019FE3}">
  <ds:schemaRefs>
    <ds:schemaRef ds:uri="http://schemas.microsoft.com/office/2006/metadata/properties"/>
    <ds:schemaRef ds:uri="http://schemas.microsoft.com/office/infopath/2007/PartnerControls"/>
    <ds:schemaRef ds:uri="307a12b3-3a39-4e5f-afa6-4629bb16037e"/>
    <ds:schemaRef ds:uri="http://schemas.microsoft.com/sharepoint/v3"/>
    <ds:schemaRef ds:uri="1f0d55de-41a8-442a-939a-8c7a93a15a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Q.1.Input</vt:lpstr>
      <vt:lpstr>Q.1.i</vt:lpstr>
      <vt:lpstr>Q.1.ii</vt:lpstr>
      <vt:lpstr>Q.1.iii</vt:lpstr>
      <vt:lpstr>Q.1.iv</vt:lpstr>
      <vt:lpstr>Q.1.v</vt:lpstr>
      <vt:lpstr>Q.1.vi.</vt:lpstr>
      <vt:lpstr>Q.2.Input</vt:lpstr>
      <vt:lpstr>Q.2.i</vt:lpstr>
      <vt:lpstr>Q.2.ii</vt:lpstr>
      <vt:lpstr>Q.2.iii</vt:lpstr>
      <vt:lpstr>Q.2.iv</vt:lpstr>
      <vt:lpstr>Q.3.i</vt:lpstr>
      <vt:lpstr>Q.3.ii</vt:lpstr>
      <vt:lpstr>Q.3.iii</vt:lpstr>
      <vt:lpstr>Q.3.iv</vt:lpstr>
      <vt:lpstr>Q.3.v.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2026-04-20T14:58:40Z</dcterms:created>
  <dcterms:modified xsi:type="dcterms:W3CDTF">2026-08-12T11:28:44Z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c97e7d-722e-4e7d-b577-779cb7610df6_Enabled">
    <vt:lpwstr>true</vt:lpwstr>
  </property>
  <property fmtid="{D5CDD505-2E9C-101B-9397-08002B2CF9AE}" pid="3" name="MSIP_Label_5ec97e7d-722e-4e7d-b577-779cb7610df6_SetDate">
    <vt:lpwstr>2026-04-20T15:11:23Z</vt:lpwstr>
  </property>
  <property fmtid="{D5CDD505-2E9C-101B-9397-08002B2CF9AE}" pid="4" name="MSIP_Label_5ec97e7d-722e-4e7d-b577-779cb7610df6_Method">
    <vt:lpwstr>Privileged</vt:lpwstr>
  </property>
  <property fmtid="{D5CDD505-2E9C-101B-9397-08002B2CF9AE}" pid="5" name="MSIP_Label_5ec97e7d-722e-4e7d-b577-779cb7610df6_Name">
    <vt:lpwstr>Public</vt:lpwstr>
  </property>
  <property fmtid="{D5CDD505-2E9C-101B-9397-08002B2CF9AE}" pid="6" name="MSIP_Label_5ec97e7d-722e-4e7d-b577-779cb7610df6_SiteId">
    <vt:lpwstr>b82a1e45-0dba-41e7-bfd0-0de16eb9d5ef</vt:lpwstr>
  </property>
  <property fmtid="{D5CDD505-2E9C-101B-9397-08002B2CF9AE}" pid="7" name="MSIP_Label_5ec97e7d-722e-4e7d-b577-779cb7610df6_ActionId">
    <vt:lpwstr>9b85db09-61b4-40dc-9457-5d480dca2832</vt:lpwstr>
  </property>
  <property fmtid="{D5CDD505-2E9C-101B-9397-08002B2CF9AE}" pid="8" name="MSIP_Label_5ec97e7d-722e-4e7d-b577-779cb7610df6_ContentBits">
    <vt:lpwstr>2</vt:lpwstr>
  </property>
  <property fmtid="{D5CDD505-2E9C-101B-9397-08002B2CF9AE}" pid="9" name="MSIP_Label_5ec97e7d-722e-4e7d-b577-779cb7610df6_Tag">
    <vt:lpwstr>10, 0, 1, 1</vt:lpwstr>
  </property>
  <property fmtid="{D5CDD505-2E9C-101B-9397-08002B2CF9AE}" pid="10" name="ContentTypeId">
    <vt:lpwstr>0x010100FE74D6C390916B4A8494C33A5D3CA82B</vt:lpwstr>
  </property>
  <property fmtid="{D5CDD505-2E9C-101B-9397-08002B2CF9AE}" pid="11" name="MediaServiceImageTags">
    <vt:lpwstr/>
  </property>
</Properties>
</file>